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Расходы (2)" sheetId="3" r:id="rId3"/>
    <sheet name="Источники" sheetId="4" r:id="rId4"/>
  </sheets>
  <definedNames>
    <definedName name="__bookmark_1" localSheetId="2">'Доходы'!#REF!</definedName>
    <definedName name="__bookmark_1">'Доходы'!#REF!</definedName>
    <definedName name="__bookmark_2">'Доходы'!$A$9:$E$47</definedName>
    <definedName name="__bookmark_4" localSheetId="2">'Расходы (2)'!$A$1:$F$28</definedName>
    <definedName name="__bookmark_4">'Расходы'!$A$1:$E$111</definedName>
    <definedName name="__bookmark_6">'Источники'!$A$7:$D$27</definedName>
    <definedName name="__bookmark_7">'Источники'!#REF!</definedName>
    <definedName name="_xlnm.Print_Titles" localSheetId="0">'Доходы'!$9:$10</definedName>
    <definedName name="_xlnm.Print_Titles" localSheetId="3">'Источники'!$7:$10</definedName>
    <definedName name="_xlnm.Print_Titles" localSheetId="1">'Расходы'!$1:$5</definedName>
    <definedName name="_xlnm.Print_Titles" localSheetId="2">'Расходы (2)'!$1:$5</definedName>
  </definedNames>
  <calcPr fullCalcOnLoad="1"/>
</workbook>
</file>

<file path=xl/sharedStrings.xml><?xml version="1.0" encoding="utf-8"?>
<sst xmlns="http://schemas.openxmlformats.org/spreadsheetml/2006/main" count="407" uniqueCount="298">
  <si>
    <t>Администрация Родинского сельсовета Родинского района Алтайского края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</si>
  <si>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</si>
  <si>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</si>
  <si>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</si>
  <si>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</si>
  <si>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</si>
  <si>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</si>
  <si>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</si>
  <si>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</si>
  <si>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</si>
  <si>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</si>
  <si>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</si>
  <si>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</si>
  <si>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</si>
  <si>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</si>
  <si>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</si>
  <si>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</si>
  <si>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</si>
  <si>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</si>
  <si>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</si>
  <si>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</si>
  <si>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</si>
  <si>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</si>
  <si>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</si>
  <si>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</si>
  <si>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</si>
  <si>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</si>
  <si>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</si>
  <si>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</si>
  <si>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</si>
  <si>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</si>
  <si>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</si>
  <si>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</si>
  <si>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</si>
  <si>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</si>
  <si>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</si>
  <si>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</si>
  <si>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</si>
  <si>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</si>
  <si>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</si>
  <si>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</si>
  <si>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</si>
  <si>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</si>
  <si>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</si>
  <si>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</si>
  <si>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</si>
  <si>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</si>
  <si>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</si>
  <si>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</si>
  <si>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</si>
  <si>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</si>
  <si>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</si>
  <si>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</si>
  <si>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</si>
  <si>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</si>
  <si>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</si>
  <si>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</si>
  <si>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</si>
  <si>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</si>
  <si>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</si>
  <si>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</si>
  <si>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</si>
  <si>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</si>
  <si>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</si>
  <si>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</si>
  <si>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</si>
  <si>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</si>
  <si>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</si>
  <si>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</si>
  <si>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</si>
  <si>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</si>
  <si>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</si>
  <si>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</si>
  <si>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</si>
  <si>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</si>
  <si>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</si>
  <si>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</si>
  <si>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Код расхода по бюджетной классификации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</si>
  <si>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</si>
  <si>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</si>
  <si>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</si>
  <si>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</si>
  <si>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000 0103 0100000000 000</t>
  </si>
  <si>
    <t>Расходы на обеспечение деятельности органов местного самоуправления</t>
  </si>
  <si>
    <t>000 0103 0120000000 000</t>
  </si>
  <si>
    <t>Центральный аппарат органов местного самоуправления</t>
  </si>
  <si>
    <t>000 0103 0120010110 000</t>
  </si>
  <si>
    <t>Закупка товаров, работ и услуг для обеспечения государственных (муниципальных) нужд</t>
  </si>
  <si>
    <t>000 0103 0120010110 200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</si>
  <si>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</si>
  <si>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</si>
  <si>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</si>
  <si>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000 0104 0120000000 000</t>
  </si>
  <si>
    <t>000 0104 0120010110 000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</si>
  <si>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</si>
  <si>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000 0104 0120010110 100</t>
  </si>
  <si>
    <t>000 0104 0120010110 200</t>
  </si>
  <si>
    <t>Иные бюджетные ассигнования</t>
  </si>
  <si>
    <t>000 0104 0120010110 800</t>
  </si>
  <si>
    <t>Уплата налогов, сборов и иных платежей</t>
  </si>
  <si>
    <t>000 0104 0120010110 850</t>
  </si>
  <si>
    <t>Глава местной администрации (исполнительно-распорядительного органа муниципального образования)</t>
  </si>
  <si>
    <t>000 0104 0120010130 000</t>
  </si>
  <si>
    <t>000 0104 0120010130 100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</si>
  <si>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</si>
  <si>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</si>
  <si>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 общего характера бюджетам субъектов Российской Федерации и муниципальных образований</t>
  </si>
  <si>
    <t>000 0106 9800000000 000</t>
  </si>
  <si>
    <t>Иные межбюджетные трансферты общего характера</t>
  </si>
  <si>
    <t>000 0106 9850000000 000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</si>
  <si>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</si>
  <si>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000 0106 9850060510 000</t>
  </si>
  <si>
    <t>Межбюджетные трансферты</t>
  </si>
  <si>
    <t>000 0106 9850060510 500</t>
  </si>
  <si>
    <t>Резервные фонды</t>
  </si>
  <si>
    <t>000 0111 0000000000 000</t>
  </si>
  <si>
    <t>Иные расходы органов государственной власти субъектов Российской Федерации и органов местного самоуправления</t>
  </si>
  <si>
    <t>000 0111 9900000000 000</t>
  </si>
  <si>
    <t>000 0111 9910000000 000</t>
  </si>
  <si>
    <t>Резервные фонды местных администраций</t>
  </si>
  <si>
    <t>000 0111 9910014100 000</t>
  </si>
  <si>
    <t>000 0111 9910014100 800</t>
  </si>
  <si>
    <t>Другие общегосударственные вопросы</t>
  </si>
  <si>
    <t>000 0113 0100000000 000</t>
  </si>
  <si>
    <t>Руководство и управление в сфере установленных функций</t>
  </si>
  <si>
    <t>000 0113 0140000000 000</t>
  </si>
  <si>
    <t>Обеспечение приватизации и проведение предпродажной подготовки объектов приватизации</t>
  </si>
  <si>
    <t>000 0113 0140010320 000</t>
  </si>
  <si>
    <t>000 0113 0140010320 200</t>
  </si>
  <si>
    <t>Функционирование административных комиссий</t>
  </si>
  <si>
    <t>000 0113 0140070060 000</t>
  </si>
  <si>
    <t>000 0113 0140070060 200</t>
  </si>
  <si>
    <t>Иные вопросы в области национальной экономики</t>
  </si>
  <si>
    <t>000 0113 9100000000 000</t>
  </si>
  <si>
    <t>Мероприятия по стимулированию инвестиционной активности</t>
  </si>
  <si>
    <t>000 0113 9110000000 000</t>
  </si>
  <si>
    <t>Оценка недвижимости, признание прав и регулирование отношений по государственной собственности</t>
  </si>
  <si>
    <t>000 0113 9110017380 000</t>
  </si>
  <si>
    <t>000 0113 9110017380 200</t>
  </si>
  <si>
    <t>000 0113 9900000000 000</t>
  </si>
  <si>
    <t>Расходы на выполнение других обязательств государства</t>
  </si>
  <si>
    <t>000 0113 9990000000 000</t>
  </si>
  <si>
    <t>Прочие выплаты по обязательствам государства</t>
  </si>
  <si>
    <t>000 0113 9990014710 000</t>
  </si>
  <si>
    <t>000 0113 9990014710 200</t>
  </si>
  <si>
    <t>000 0113 9990014710 800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</si>
  <si>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</si>
  <si>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</si>
  <si>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</si>
  <si>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</si>
  <si>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000 0203 0100000000 000</t>
  </si>
  <si>
    <t>000 0203 0140000000 000</t>
  </si>
  <si>
    <t>Осуществление первичного воинского учета на территориях, где отсутствуют военные комиссариаты</t>
  </si>
  <si>
    <t>000 0203 0140051180 000</t>
  </si>
  <si>
    <t>000 0203 0140051180 100</t>
  </si>
  <si>
    <t>000 0203 0140051180 200</t>
  </si>
  <si>
    <t>НАЦИОНАЛЬНАЯ ЭКОНОМИКА</t>
  </si>
  <si>
    <t>000 0400 0000000000 000</t>
  </si>
  <si>
    <t>Транспорт</t>
  </si>
  <si>
    <t>000 0408 0000000000 000</t>
  </si>
  <si>
    <t>000 0408 9100000000 000</t>
  </si>
  <si>
    <t>Мероприятия в сфере транспорта и дорожного хозяйства</t>
  </si>
  <si>
    <t>000 0408 9120000000 000</t>
  </si>
  <si>
    <t>Отдельные мероприятия в других видах транспорта</t>
  </si>
  <si>
    <t>000 0408 9120017230 000</t>
  </si>
  <si>
    <t>000 0408 9120017230 200</t>
  </si>
  <si>
    <t>Дорожное хозяйство (дорожные фонды)</t>
  </si>
  <si>
    <t>000 0409 0000000000 000</t>
  </si>
  <si>
    <t>Долгосрочная целевая программа "Развитие авиационного комплекса Алтайского края" на 2011-2014 годы</t>
  </si>
  <si>
    <t>000 0409 1700000000 000</t>
  </si>
  <si>
    <t>Субсидии на содержание, ремонт, реконструкцию и строительство автомобильных дорог, явяляющихся муниципальной собственностью</t>
  </si>
  <si>
    <t>000 0409 1720067270 000</t>
  </si>
  <si>
    <t>000 0409 1720067270 200</t>
  </si>
  <si>
    <t>Субсидия на капитальный ремонт автомобильных дорог согласно распоряж Админ. АК № 63-р от 15.03.2016</t>
  </si>
  <si>
    <t>000 0409 17200S1030 000</t>
  </si>
  <si>
    <t>000 0409 17200S1030 200</t>
  </si>
  <si>
    <t>ЖИЛИЩНО-КОММУНАЛЬНОЕ ХОЗЯЙСТВО</t>
  </si>
  <si>
    <t>000 0500 0000000000 000</t>
  </si>
  <si>
    <t>Жилищное хозяйство</t>
  </si>
  <si>
    <t>000 0501 0000000000 000</t>
  </si>
  <si>
    <t>Иные вопросы в области жилищно-коммунального хозяйства</t>
  </si>
  <si>
    <t>000 0501 9200000000 000</t>
  </si>
  <si>
    <t>Иные расходы в области жилищно-коммунального хозяйства</t>
  </si>
  <si>
    <t>000 0501 9290000000 000</t>
  </si>
  <si>
    <t>Мероприятия в области жилищного хозяйства</t>
  </si>
  <si>
    <t>000 0501 9290018020 000</t>
  </si>
  <si>
    <t>000 0501 9290018020 200</t>
  </si>
  <si>
    <t>Благоустройство</t>
  </si>
  <si>
    <t>000 0503 0000000000 000</t>
  </si>
  <si>
    <t>Ведомственная целевая программа "Губернаторская программа подготовки профессиональных кадров для сферы малого и среднего предпринимательства Алтайского края в 2013-2016 годах"</t>
  </si>
  <si>
    <t>000 0503 4200000000 000</t>
  </si>
  <si>
    <t>Расходы на реализацию программ формирования современной городской среды</t>
  </si>
  <si>
    <t>000 0503 420F255550 000</t>
  </si>
  <si>
    <t>000 0503 420F255550 200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</si>
  <si>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</si>
  <si>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000 0503 7200000000 000</t>
  </si>
  <si>
    <t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</si>
  <si>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000 0503 7220000000 000</t>
  </si>
  <si>
    <t>Софинансирование реализации проектов развития (создания) общественной инфраструктуры, основанных на местных инициативах</t>
  </si>
  <si>
    <t>000 0503 72200S0260 000</t>
  </si>
  <si>
    <t>000 0503 72200S0260 200</t>
  </si>
  <si>
    <t>000 0503 9200000000 000</t>
  </si>
  <si>
    <t>000 0503 9290000000 000</t>
  </si>
  <si>
    <t>Уличное освещение</t>
  </si>
  <si>
    <t>000 0503 9290018050 000</t>
  </si>
  <si>
    <t>000 0503 9290018050 200</t>
  </si>
  <si>
    <t>Озеленение</t>
  </si>
  <si>
    <t>000 0503 9290018060 000</t>
  </si>
  <si>
    <t>000 0503 9290018060 200</t>
  </si>
  <si>
    <t>Организация и содержание мест захоронения</t>
  </si>
  <si>
    <t>000 0503 9290018070 000</t>
  </si>
  <si>
    <t>000 0503 9290018070 200</t>
  </si>
  <si>
    <t>Прочие мероприятия по благоустройству городских округов и поселений</t>
  </si>
  <si>
    <t>000 0503 9290018080 000</t>
  </si>
  <si>
    <t>000 0503 9290018080 200</t>
  </si>
  <si>
    <t>Сбор и удаление твердых отходов</t>
  </si>
  <si>
    <t>000 0503 9290018090 000</t>
  </si>
  <si>
    <t>000 0503 9290018090 200</t>
  </si>
  <si>
    <t>КУЛЬТУРА, КИНЕМАТОГРАФИЯ</t>
  </si>
  <si>
    <t>000 0800 0000000000 000</t>
  </si>
  <si>
    <t>Культура</t>
  </si>
  <si>
    <t>000 0801 0000000000 000</t>
  </si>
  <si>
    <t>000 0801 9800000000 000</t>
  </si>
  <si>
    <t>000 0801 9850000000 000</t>
  </si>
  <si>
    <t>000 0801 9850060510 000</t>
  </si>
  <si>
    <t>000 0801 9850060510 500</t>
  </si>
  <si>
    <t>ФИЗИЧЕСКАЯ КУЛЬТУРА И СПОРТ</t>
  </si>
  <si>
    <t>000 1100 0000000000 000</t>
  </si>
  <si>
    <t>Массовый спорт</t>
  </si>
  <si>
    <t>000 1102 0000000000 000</t>
  </si>
  <si>
    <t>Иные вопросы в отраслях социальной сферы</t>
  </si>
  <si>
    <t>000 1102 9000000000 000</t>
  </si>
  <si>
    <t>Иные вопросы в сфере здравоохранения, физической культуры и спорта</t>
  </si>
  <si>
    <t>000 1102 9030000000 000</t>
  </si>
  <si>
    <t>Мероприятия в области здравоохранения, спорта и физической культуры, туризма</t>
  </si>
  <si>
    <t>000 1102 9030016670 000</t>
  </si>
  <si>
    <t>000 1102 9030016670 200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</si>
  <si>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</si>
  <si>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</si>
  <si>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</si>
  <si>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0,00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</si>
  <si>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</si>
  <si>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</si>
  <si>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</si>
  <si>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</si>
  <si>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</si>
  <si>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</si>
  <si>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</si>
  <si>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</si>
  <si>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</si>
  <si>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</si>
  <si>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</si>
  <si>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</si>
  <si>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</si>
  <si>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</si>
  <si>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</si>
  <si>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</si>
  <si>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</si>
  <si>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</si>
  <si>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</si>
  <si>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</si>
  <si>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Приложение 1 к </t>
  </si>
  <si>
    <t xml:space="preserve">постановлению </t>
  </si>
  <si>
    <t>Администрации</t>
  </si>
  <si>
    <t>Родинского сельсовета</t>
  </si>
  <si>
    <t>от 07.07.2020 № 31</t>
  </si>
  <si>
    <t>Доходы бюджета поселения за 2 квартал 2020 года</t>
  </si>
  <si>
    <t>тыс.руб.</t>
  </si>
  <si>
    <t>% исполнения</t>
  </si>
  <si>
    <t>Расходы бюджета поселения в разрезе ведомственной структуры расходов бюджетов за 2 квартал 2020 года</t>
  </si>
  <si>
    <t>303 0100 0000000000 000</t>
  </si>
  <si>
    <t>303 0113 0000000000 000</t>
  </si>
  <si>
    <t>Расходы бюджета поселения  в разрезе разделов и подразделов классификации расходов бюджетов за 2 квартал 2020 года</t>
  </si>
  <si>
    <t>Источники финансирования дефицита бюджета поселения по кодам классификации источников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</si>
  <si>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</si>
  <si>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</si>
  <si>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303 01030100000000700</t>
  </si>
  <si>
    <t>303 01030100100000710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</si>
  <si>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</si>
  <si>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303 01030100000000800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</si>
  <si>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</si>
  <si>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303 01030100100000810</t>
  </si>
  <si>
    <t xml:space="preserve">Приложение 3 к </t>
  </si>
  <si>
    <t xml:space="preserve">Приложение 2 к </t>
  </si>
  <si>
    <t xml:space="preserve">Приложение 4 к </t>
  </si>
  <si>
    <t>Рз</t>
  </si>
  <si>
    <t>ПР</t>
  </si>
  <si>
    <t>01</t>
  </si>
  <si>
    <t>00</t>
  </si>
  <si>
    <t>04</t>
  </si>
  <si>
    <t>03</t>
  </si>
  <si>
    <t>06</t>
  </si>
  <si>
    <t>11</t>
  </si>
  <si>
    <t>13</t>
  </si>
  <si>
    <t>02</t>
  </si>
  <si>
    <t>08</t>
  </si>
  <si>
    <t>09</t>
  </si>
  <si>
    <t>05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</si>
</sst>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174" fontId="4" fillId="0" borderId="16" xfId="0" applyNumberFormat="1" applyFont="1" applyBorder="1" applyAlignment="1">
      <alignment horizontal="right" wrapText="1"/>
    </xf>
    <xf numFmtId="175" fontId="4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174" fontId="4" fillId="0" borderId="18" xfId="0" applyNumberFormat="1" applyFont="1" applyBorder="1" applyAlignment="1">
      <alignment horizontal="right" wrapText="1"/>
    </xf>
    <xf numFmtId="175" fontId="4" fillId="0" borderId="19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75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49" fontId="4" fillId="0" borderId="21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right" wrapText="1"/>
    </xf>
    <xf numFmtId="174" fontId="4" fillId="0" borderId="24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34">
      <selection activeCell="C42" sqref="C42"/>
    </sheetView>
  </sheetViews>
  <sheetFormatPr defaultColWidth="9.140625" defaultRowHeight="12.75"/>
  <cols>
    <col min="1" max="1" width="55.421875" style="0" customWidth="1"/>
    <col min="2" max="2" width="24.8515625" style="0" customWidth="1"/>
    <col min="3" max="3" width="12.57421875" style="0" customWidth="1"/>
    <col min="4" max="4" width="13.140625" style="0" customWidth="1"/>
    <col min="5" max="5" width="8.8515625" style="0" customWidth="1"/>
  </cols>
  <sheetData>
    <row r="1" spans="1:5" ht="15.75">
      <c r="A1" s="4"/>
      <c r="B1" s="4"/>
      <c r="C1" s="4" t="s">
        <v>261</v>
      </c>
      <c r="D1" s="4"/>
      <c r="E1" s="4"/>
    </row>
    <row r="2" spans="1:5" ht="15.75">
      <c r="A2" s="4"/>
      <c r="B2" s="4"/>
      <c r="C2" s="4" t="s">
        <v>262</v>
      </c>
      <c r="D2" s="4"/>
      <c r="E2" s="4"/>
    </row>
    <row r="3" spans="1:5" ht="15.75">
      <c r="A3" s="4"/>
      <c r="B3" s="4"/>
      <c r="C3" s="4" t="s">
        <v>263</v>
      </c>
      <c r="D3" s="4"/>
      <c r="E3" s="4"/>
    </row>
    <row r="4" spans="1:5" ht="15.75">
      <c r="A4" s="4"/>
      <c r="B4" s="4"/>
      <c r="C4" s="4" t="s">
        <v>264</v>
      </c>
      <c r="D4" s="4"/>
      <c r="E4" s="4"/>
    </row>
    <row r="5" spans="1:5" ht="15.75">
      <c r="A5" s="4"/>
      <c r="B5" s="4"/>
      <c r="C5" s="4" t="s">
        <v>265</v>
      </c>
      <c r="D5" s="4"/>
      <c r="E5" s="4"/>
    </row>
    <row r="6" spans="1:5" ht="15.75">
      <c r="A6" s="4"/>
      <c r="B6" s="4"/>
      <c r="C6" s="4"/>
      <c r="D6" s="4"/>
      <c r="E6" s="4"/>
    </row>
    <row r="7" spans="1:5" ht="15" customHeight="1">
      <c r="A7" s="44" t="s">
        <v>266</v>
      </c>
      <c r="B7" s="45"/>
      <c r="C7" s="45"/>
      <c r="D7" s="45"/>
      <c r="E7" s="4"/>
    </row>
    <row r="8" spans="1:5" ht="31.5">
      <c r="A8" s="19"/>
      <c r="B8" s="19"/>
      <c r="C8" s="19"/>
      <c r="D8" s="4"/>
      <c r="E8" s="19" t="s">
        <v>267</v>
      </c>
    </row>
    <row r="9" spans="1:5" ht="67.5" customHeight="1">
      <c r="A9" s="20" t="s">
        <v>1</v>
      </c>
      <c r="B9" s="20" t="s">
        <v>2</v>
      </c>
      <c r="C9" s="20" t="s">
        <v>3</v>
      </c>
      <c r="D9" s="20" t="s">
        <v>4</v>
      </c>
      <c r="E9" s="20" t="s">
        <v>268</v>
      </c>
    </row>
    <row r="10" spans="1:5" ht="16.5" thickBot="1">
      <c r="A10" s="20" t="s">
        <v>5</v>
      </c>
      <c r="B10" s="21">
        <v>2</v>
      </c>
      <c r="C10" s="21">
        <v>3</v>
      </c>
      <c r="D10" s="21">
        <v>4</v>
      </c>
      <c r="E10" s="21">
        <v>5</v>
      </c>
    </row>
    <row r="11" spans="1:5" ht="15.75">
      <c r="A11" s="26" t="s">
        <v>6</v>
      </c>
      <c r="B11" s="27" t="s">
        <v>7</v>
      </c>
      <c r="C11" s="28">
        <f>C13+C29</f>
        <v>24227.972999999998</v>
      </c>
      <c r="D11" s="28">
        <f>D13+D29</f>
        <v>7778.92</v>
      </c>
      <c r="E11" s="29">
        <f>D11/C11*100</f>
        <v>32.10718453417461</v>
      </c>
    </row>
    <row r="12" spans="1:5" ht="15.75">
      <c r="A12" s="18" t="s">
        <v>8</v>
      </c>
      <c r="B12" s="16"/>
      <c r="C12" s="30"/>
      <c r="D12" s="30"/>
      <c r="E12" s="31"/>
    </row>
    <row r="13" spans="1:5" ht="18" customHeight="1">
      <c r="A13" s="18" t="s">
        <v>9</v>
      </c>
      <c r="B13" s="16" t="s">
        <v>10</v>
      </c>
      <c r="C13" s="17">
        <f>C14+C16+C18+C23+C25+C27</f>
        <v>10165</v>
      </c>
      <c r="D13" s="17">
        <f>D14+D16+D18+D23+D25+D27</f>
        <v>2899.46</v>
      </c>
      <c r="E13" s="31">
        <f aca="true" t="shared" si="0" ref="E13:E46">D13/C13*100</f>
        <v>28.523954746679784</v>
      </c>
    </row>
    <row r="14" spans="1:5" ht="16.5" customHeight="1">
      <c r="A14" s="18" t="s">
        <v>11</v>
      </c>
      <c r="B14" s="16" t="s">
        <v>12</v>
      </c>
      <c r="C14" s="17">
        <f>C15</f>
        <v>1110</v>
      </c>
      <c r="D14" s="17">
        <f>D15</f>
        <v>521.79</v>
      </c>
      <c r="E14" s="31">
        <f t="shared" si="0"/>
        <v>47.008108108108104</v>
      </c>
    </row>
    <row r="15" spans="1:5" ht="18" customHeight="1">
      <c r="A15" s="22" t="s">
        <v>13</v>
      </c>
      <c r="B15" s="23" t="s">
        <v>14</v>
      </c>
      <c r="C15" s="24">
        <v>1110</v>
      </c>
      <c r="D15" s="24">
        <v>521.79</v>
      </c>
      <c r="E15" s="25">
        <f t="shared" si="0"/>
        <v>47.008108108108104</v>
      </c>
    </row>
    <row r="16" spans="1:5" ht="16.5" customHeight="1">
      <c r="A16" s="22" t="s">
        <v>15</v>
      </c>
      <c r="B16" s="23" t="s">
        <v>16</v>
      </c>
      <c r="C16" s="24">
        <f>C17</f>
        <v>735</v>
      </c>
      <c r="D16" s="24">
        <f>D17</f>
        <v>729.58</v>
      </c>
      <c r="E16" s="25">
        <f t="shared" si="0"/>
        <v>99.26258503401361</v>
      </c>
    </row>
    <row r="17" spans="1:5" ht="15.75" customHeight="1">
      <c r="A17" s="22" t="s">
        <v>17</v>
      </c>
      <c r="B17" s="23" t="s">
        <v>18</v>
      </c>
      <c r="C17" s="24">
        <v>735</v>
      </c>
      <c r="D17" s="24">
        <v>729.58</v>
      </c>
      <c r="E17" s="25">
        <f t="shared" si="0"/>
        <v>99.26258503401361</v>
      </c>
    </row>
    <row r="18" spans="1:5" ht="18" customHeight="1">
      <c r="A18" s="22" t="s">
        <v>19</v>
      </c>
      <c r="B18" s="23" t="s">
        <v>20</v>
      </c>
      <c r="C18" s="24">
        <f>C19+C20</f>
        <v>8000</v>
      </c>
      <c r="D18" s="24">
        <f>D19+D20</f>
        <v>1637.83</v>
      </c>
      <c r="E18" s="25">
        <f t="shared" si="0"/>
        <v>20.472875</v>
      </c>
    </row>
    <row r="19" spans="1:5" ht="15.75" customHeight="1">
      <c r="A19" s="22" t="s">
        <v>21</v>
      </c>
      <c r="B19" s="23" t="s">
        <v>22</v>
      </c>
      <c r="C19" s="24">
        <v>2000</v>
      </c>
      <c r="D19" s="24">
        <v>84.78</v>
      </c>
      <c r="E19" s="25">
        <f t="shared" si="0"/>
        <v>4.239</v>
      </c>
    </row>
    <row r="20" spans="1:5" ht="15.75">
      <c r="A20" s="22" t="s">
        <v>23</v>
      </c>
      <c r="B20" s="23" t="s">
        <v>24</v>
      </c>
      <c r="C20" s="24">
        <f>C21+C22</f>
        <v>6000</v>
      </c>
      <c r="D20" s="24">
        <f>D21+D22</f>
        <v>1553.05</v>
      </c>
      <c r="E20" s="25">
        <f t="shared" si="0"/>
        <v>25.884166666666665</v>
      </c>
    </row>
    <row r="21" spans="1:5" ht="15.75">
      <c r="A21" s="22" t="s">
        <v>25</v>
      </c>
      <c r="B21" s="23" t="s">
        <v>26</v>
      </c>
      <c r="C21" s="24">
        <v>3000</v>
      </c>
      <c r="D21" s="24">
        <v>1387.3</v>
      </c>
      <c r="E21" s="25">
        <f t="shared" si="0"/>
        <v>46.24333333333333</v>
      </c>
    </row>
    <row r="22" spans="1:5" ht="15.75">
      <c r="A22" s="22" t="s">
        <v>27</v>
      </c>
      <c r="B22" s="23" t="s">
        <v>28</v>
      </c>
      <c r="C22" s="24">
        <v>3000</v>
      </c>
      <c r="D22" s="24">
        <v>165.75</v>
      </c>
      <c r="E22" s="25">
        <f t="shared" si="0"/>
        <v>5.525</v>
      </c>
    </row>
    <row r="23" spans="1:5" ht="47.25">
      <c r="A23" s="22" t="s">
        <v>29</v>
      </c>
      <c r="B23" s="23" t="s">
        <v>30</v>
      </c>
      <c r="C23" s="24">
        <f>C24</f>
        <v>18</v>
      </c>
      <c r="D23" s="24">
        <f>D24</f>
        <v>10.26</v>
      </c>
      <c r="E23" s="25">
        <f t="shared" si="0"/>
        <v>56.99999999999999</v>
      </c>
    </row>
    <row r="24" spans="1:5" ht="94.5">
      <c r="A24" s="22" t="s">
        <v>31</v>
      </c>
      <c r="B24" s="23" t="s">
        <v>32</v>
      </c>
      <c r="C24" s="24">
        <v>18</v>
      </c>
      <c r="D24" s="24">
        <v>10.26</v>
      </c>
      <c r="E24" s="25">
        <f t="shared" si="0"/>
        <v>56.99999999999999</v>
      </c>
    </row>
    <row r="25" spans="1:5" ht="31.5">
      <c r="A25" s="22" t="s">
        <v>33</v>
      </c>
      <c r="B25" s="23" t="s">
        <v>34</v>
      </c>
      <c r="C25" s="24">
        <f>C26</f>
        <v>2</v>
      </c>
      <c r="D25" s="24">
        <f>D26</f>
        <v>0</v>
      </c>
      <c r="E25" s="25">
        <f t="shared" si="0"/>
        <v>0</v>
      </c>
    </row>
    <row r="26" spans="1:5" ht="15.75">
      <c r="A26" s="22" t="s">
        <v>35</v>
      </c>
      <c r="B26" s="23" t="s">
        <v>36</v>
      </c>
      <c r="C26" s="24">
        <v>2</v>
      </c>
      <c r="D26" s="24">
        <v>0</v>
      </c>
      <c r="E26" s="25">
        <f t="shared" si="0"/>
        <v>0</v>
      </c>
    </row>
    <row r="27" spans="1:5" ht="31.5">
      <c r="A27" s="22" t="s">
        <v>37</v>
      </c>
      <c r="B27" s="23" t="s">
        <v>38</v>
      </c>
      <c r="C27" s="24">
        <f>C28</f>
        <v>300</v>
      </c>
      <c r="D27" s="24">
        <f>D28</f>
        <v>0</v>
      </c>
      <c r="E27" s="25">
        <f t="shared" si="0"/>
        <v>0</v>
      </c>
    </row>
    <row r="28" spans="1:5" ht="94.5">
      <c r="A28" s="22" t="s">
        <v>39</v>
      </c>
      <c r="B28" s="23" t="s">
        <v>40</v>
      </c>
      <c r="C28" s="24">
        <v>300</v>
      </c>
      <c r="D28" s="24">
        <v>0</v>
      </c>
      <c r="E28" s="25">
        <f t="shared" si="0"/>
        <v>0</v>
      </c>
    </row>
    <row r="29" spans="1:5" ht="15.75">
      <c r="A29" s="22" t="s">
        <v>41</v>
      </c>
      <c r="B29" s="23" t="s">
        <v>42</v>
      </c>
      <c r="C29" s="24">
        <f>C30+C43+C45</f>
        <v>14062.973</v>
      </c>
      <c r="D29" s="24">
        <f>D30+D43+D45</f>
        <v>4879.46</v>
      </c>
      <c r="E29" s="25">
        <f t="shared" si="0"/>
        <v>34.69721516211401</v>
      </c>
    </row>
    <row r="30" spans="1:5" ht="47.25">
      <c r="A30" s="22" t="s">
        <v>43</v>
      </c>
      <c r="B30" s="23" t="s">
        <v>44</v>
      </c>
      <c r="C30" s="24">
        <f>C31+C34+C37+C40</f>
        <v>13827.973</v>
      </c>
      <c r="D30" s="24">
        <f>D31+D34+D37+D40</f>
        <v>4644.46</v>
      </c>
      <c r="E30" s="25">
        <f t="shared" si="0"/>
        <v>33.587424563238585</v>
      </c>
    </row>
    <row r="31" spans="1:5" ht="31.5">
      <c r="A31" s="22" t="s">
        <v>45</v>
      </c>
      <c r="B31" s="23" t="s">
        <v>46</v>
      </c>
      <c r="C31" s="24">
        <f>C32+C33</f>
        <v>1901.5</v>
      </c>
      <c r="D31" s="24">
        <f>D32+D33</f>
        <v>1333.8</v>
      </c>
      <c r="E31" s="25">
        <f t="shared" si="0"/>
        <v>70.14462266631605</v>
      </c>
    </row>
    <row r="32" spans="1:5" ht="31.5">
      <c r="A32" s="22" t="s">
        <v>47</v>
      </c>
      <c r="B32" s="23" t="s">
        <v>48</v>
      </c>
      <c r="C32" s="24">
        <v>1349.8</v>
      </c>
      <c r="D32" s="24">
        <v>1100.1</v>
      </c>
      <c r="E32" s="25">
        <f t="shared" si="0"/>
        <v>81.50096310564527</v>
      </c>
    </row>
    <row r="33" spans="1:5" ht="63">
      <c r="A33" s="22" t="s">
        <v>49</v>
      </c>
      <c r="B33" s="23" t="s">
        <v>50</v>
      </c>
      <c r="C33" s="24">
        <v>551.7</v>
      </c>
      <c r="D33" s="24">
        <v>233.7</v>
      </c>
      <c r="E33" s="25">
        <f t="shared" si="0"/>
        <v>42.35997824904839</v>
      </c>
    </row>
    <row r="34" spans="1:5" ht="31.5">
      <c r="A34" s="22" t="s">
        <v>51</v>
      </c>
      <c r="B34" s="23" t="s">
        <v>52</v>
      </c>
      <c r="C34" s="24">
        <f>C35+C36</f>
        <v>5000</v>
      </c>
      <c r="D34" s="24">
        <f>D35+D36</f>
        <v>0</v>
      </c>
      <c r="E34" s="25">
        <f t="shared" si="0"/>
        <v>0</v>
      </c>
    </row>
    <row r="35" spans="1:5" ht="31.5">
      <c r="A35" s="22" t="s">
        <v>53</v>
      </c>
      <c r="B35" s="23" t="s">
        <v>54</v>
      </c>
      <c r="C35" s="24">
        <v>4000</v>
      </c>
      <c r="D35" s="24">
        <v>0</v>
      </c>
      <c r="E35" s="25">
        <f t="shared" si="0"/>
        <v>0</v>
      </c>
    </row>
    <row r="36" spans="1:5" ht="15.75">
      <c r="A36" s="22" t="s">
        <v>55</v>
      </c>
      <c r="B36" s="23" t="s">
        <v>56</v>
      </c>
      <c r="C36" s="24">
        <v>1000</v>
      </c>
      <c r="D36" s="24">
        <v>0</v>
      </c>
      <c r="E36" s="25">
        <f t="shared" si="0"/>
        <v>0</v>
      </c>
    </row>
    <row r="37" spans="1:5" ht="31.5">
      <c r="A37" s="22" t="s">
        <v>57</v>
      </c>
      <c r="B37" s="23" t="s">
        <v>58</v>
      </c>
      <c r="C37" s="24">
        <f>C38+C39</f>
        <v>950.1</v>
      </c>
      <c r="D37" s="24">
        <f>D38+D39</f>
        <v>474.85</v>
      </c>
      <c r="E37" s="25">
        <f t="shared" si="0"/>
        <v>49.97894958425429</v>
      </c>
    </row>
    <row r="38" spans="1:5" ht="47.25">
      <c r="A38" s="22" t="s">
        <v>59</v>
      </c>
      <c r="B38" s="23" t="s">
        <v>60</v>
      </c>
      <c r="C38" s="24">
        <v>0.4</v>
      </c>
      <c r="D38" s="24">
        <v>0</v>
      </c>
      <c r="E38" s="25">
        <f t="shared" si="0"/>
        <v>0</v>
      </c>
    </row>
    <row r="39" spans="1:5" ht="47.25">
      <c r="A39" s="22" t="s">
        <v>61</v>
      </c>
      <c r="B39" s="23" t="s">
        <v>62</v>
      </c>
      <c r="C39" s="24">
        <v>949.7</v>
      </c>
      <c r="D39" s="24">
        <v>474.85</v>
      </c>
      <c r="E39" s="25">
        <f t="shared" si="0"/>
        <v>50</v>
      </c>
    </row>
    <row r="40" spans="1:5" ht="15.75">
      <c r="A40" s="22" t="s">
        <v>63</v>
      </c>
      <c r="B40" s="23" t="s">
        <v>64</v>
      </c>
      <c r="C40" s="24">
        <f>C41+C42</f>
        <v>5976.373</v>
      </c>
      <c r="D40" s="24">
        <f>D41+D42</f>
        <v>2835.81</v>
      </c>
      <c r="E40" s="25">
        <f t="shared" si="0"/>
        <v>47.45035157611481</v>
      </c>
    </row>
    <row r="41" spans="1:5" ht="78.75">
      <c r="A41" s="22" t="s">
        <v>65</v>
      </c>
      <c r="B41" s="23" t="s">
        <v>66</v>
      </c>
      <c r="C41" s="24">
        <f>3984.373+87</f>
        <v>4071.373</v>
      </c>
      <c r="D41" s="24">
        <v>2835.81</v>
      </c>
      <c r="E41" s="25">
        <f t="shared" si="0"/>
        <v>69.65242437870468</v>
      </c>
    </row>
    <row r="42" spans="1:5" ht="31.5">
      <c r="A42" s="22" t="s">
        <v>67</v>
      </c>
      <c r="B42" s="23" t="s">
        <v>68</v>
      </c>
      <c r="C42" s="24">
        <v>1905</v>
      </c>
      <c r="D42" s="24">
        <v>0</v>
      </c>
      <c r="E42" s="25">
        <f t="shared" si="0"/>
        <v>0</v>
      </c>
    </row>
    <row r="43" spans="1:5" ht="31.5">
      <c r="A43" s="22" t="s">
        <v>69</v>
      </c>
      <c r="B43" s="23" t="s">
        <v>70</v>
      </c>
      <c r="C43" s="24">
        <f>C44</f>
        <v>95</v>
      </c>
      <c r="D43" s="24">
        <f>D44</f>
        <v>95</v>
      </c>
      <c r="E43" s="25">
        <f t="shared" si="0"/>
        <v>100</v>
      </c>
    </row>
    <row r="44" spans="1:5" ht="31.5">
      <c r="A44" s="22" t="s">
        <v>71</v>
      </c>
      <c r="B44" s="23" t="s">
        <v>72</v>
      </c>
      <c r="C44" s="24">
        <v>95</v>
      </c>
      <c r="D44" s="24">
        <v>95</v>
      </c>
      <c r="E44" s="25">
        <f t="shared" si="0"/>
        <v>100</v>
      </c>
    </row>
    <row r="45" spans="1:5" ht="15.75">
      <c r="A45" s="22" t="s">
        <v>73</v>
      </c>
      <c r="B45" s="23" t="s">
        <v>74</v>
      </c>
      <c r="C45" s="24">
        <f>C46</f>
        <v>140</v>
      </c>
      <c r="D45" s="24">
        <f>D46</f>
        <v>140</v>
      </c>
      <c r="E45" s="25">
        <f t="shared" si="0"/>
        <v>100</v>
      </c>
    </row>
    <row r="46" spans="1:5" ht="32.25" thickBot="1">
      <c r="A46" s="22" t="s">
        <v>75</v>
      </c>
      <c r="B46" s="23" t="s">
        <v>76</v>
      </c>
      <c r="C46" s="24">
        <v>140</v>
      </c>
      <c r="D46" s="24">
        <v>140</v>
      </c>
      <c r="E46" s="25">
        <f t="shared" si="0"/>
        <v>100</v>
      </c>
    </row>
    <row r="47" spans="1:5" ht="12.75">
      <c r="A47" s="1"/>
      <c r="B47" s="2"/>
      <c r="C47" s="3"/>
      <c r="D47" s="3"/>
      <c r="E47" s="3"/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71.421875" style="0" customWidth="1"/>
    <col min="2" max="2" width="25.57421875" style="0" customWidth="1"/>
    <col min="3" max="3" width="15.421875" style="0" customWidth="1"/>
    <col min="4" max="4" width="13.57421875" style="0" customWidth="1"/>
    <col min="5" max="5" width="9.28125" style="0" customWidth="1"/>
  </cols>
  <sheetData>
    <row r="1" spans="1:5" ht="15.75">
      <c r="A1" s="4"/>
      <c r="B1" s="4"/>
      <c r="C1" s="4" t="s">
        <v>283</v>
      </c>
      <c r="D1" s="4"/>
      <c r="E1" s="4"/>
    </row>
    <row r="2" spans="1:5" ht="15.75">
      <c r="A2" s="4"/>
      <c r="B2" s="4"/>
      <c r="C2" s="4" t="s">
        <v>262</v>
      </c>
      <c r="D2" s="4"/>
      <c r="E2" s="4"/>
    </row>
    <row r="3" spans="1:5" ht="15.75">
      <c r="A3" s="4"/>
      <c r="B3" s="4"/>
      <c r="C3" s="4" t="s">
        <v>263</v>
      </c>
      <c r="D3" s="4"/>
      <c r="E3" s="4"/>
    </row>
    <row r="4" spans="1:5" ht="15.75">
      <c r="A4" s="4"/>
      <c r="B4" s="4"/>
      <c r="C4" s="4" t="s">
        <v>264</v>
      </c>
      <c r="D4" s="4"/>
      <c r="E4" s="4"/>
    </row>
    <row r="5" spans="1:5" ht="15.75">
      <c r="A5" s="4"/>
      <c r="B5" s="4"/>
      <c r="C5" s="4" t="s">
        <v>265</v>
      </c>
      <c r="D5" s="4"/>
      <c r="E5" s="4"/>
    </row>
    <row r="6" spans="1:5" ht="15.75">
      <c r="A6" s="4"/>
      <c r="B6" s="4"/>
      <c r="C6" s="4"/>
      <c r="D6" s="4"/>
      <c r="E6" s="4"/>
    </row>
    <row r="7" spans="1:5" ht="15" customHeight="1">
      <c r="A7" s="44" t="s">
        <v>269</v>
      </c>
      <c r="B7" s="44"/>
      <c r="C7" s="44"/>
      <c r="D7" s="44"/>
      <c r="E7" s="4"/>
    </row>
    <row r="8" spans="1:5" ht="15" customHeight="1">
      <c r="A8" s="6"/>
      <c r="B8" s="6"/>
      <c r="C8" s="6"/>
      <c r="D8" s="6"/>
      <c r="E8" s="19" t="s">
        <v>267</v>
      </c>
    </row>
    <row r="9" spans="1:5" ht="62.25" customHeight="1">
      <c r="A9" s="7" t="s">
        <v>1</v>
      </c>
      <c r="B9" s="7" t="s">
        <v>77</v>
      </c>
      <c r="C9" s="7" t="s">
        <v>3</v>
      </c>
      <c r="D9" s="7" t="s">
        <v>4</v>
      </c>
      <c r="E9" s="7" t="s">
        <v>268</v>
      </c>
    </row>
    <row r="10" spans="1:5" ht="30.75" customHeight="1">
      <c r="A10" s="11" t="s">
        <v>0</v>
      </c>
      <c r="B10" s="11">
        <v>303</v>
      </c>
      <c r="C10" s="12">
        <f>C11+C53+C60+C72+C98+C104</f>
        <v>24227.969999999998</v>
      </c>
      <c r="D10" s="12">
        <f>D11+D53+D60+D72+D98+D104</f>
        <v>8611.41</v>
      </c>
      <c r="E10" s="8">
        <f>D10/C10*100</f>
        <v>35.54325847357414</v>
      </c>
    </row>
    <row r="11" spans="1:5" ht="18" customHeight="1">
      <c r="A11" s="13" t="s">
        <v>78</v>
      </c>
      <c r="B11" s="14" t="s">
        <v>270</v>
      </c>
      <c r="C11" s="12">
        <f>C12+C17+C27+C32+C37</f>
        <v>4280.74</v>
      </c>
      <c r="D11" s="12">
        <f>D12+D17+D27+D32+D37</f>
        <v>1861.05</v>
      </c>
      <c r="E11" s="8">
        <f aca="true" t="shared" si="0" ref="E11:E74">D11/C11*100</f>
        <v>43.47495993683335</v>
      </c>
    </row>
    <row r="12" spans="1:5" ht="47.25">
      <c r="A12" s="15" t="s">
        <v>79</v>
      </c>
      <c r="B12" s="16" t="s">
        <v>80</v>
      </c>
      <c r="C12" s="17">
        <f aca="true" t="shared" si="1" ref="C12:D15">C13</f>
        <v>4</v>
      </c>
      <c r="D12" s="17">
        <f t="shared" si="1"/>
        <v>0</v>
      </c>
      <c r="E12" s="8">
        <f t="shared" si="0"/>
        <v>0</v>
      </c>
    </row>
    <row r="13" spans="1:5" ht="47.25">
      <c r="A13" s="18" t="s">
        <v>81</v>
      </c>
      <c r="B13" s="16" t="s">
        <v>82</v>
      </c>
      <c r="C13" s="17">
        <f t="shared" si="1"/>
        <v>4</v>
      </c>
      <c r="D13" s="17">
        <f t="shared" si="1"/>
        <v>0</v>
      </c>
      <c r="E13" s="8">
        <f t="shared" si="0"/>
        <v>0</v>
      </c>
    </row>
    <row r="14" spans="1:5" ht="31.5">
      <c r="A14" s="18" t="s">
        <v>83</v>
      </c>
      <c r="B14" s="16" t="s">
        <v>84</v>
      </c>
      <c r="C14" s="17">
        <f t="shared" si="1"/>
        <v>4</v>
      </c>
      <c r="D14" s="17">
        <f t="shared" si="1"/>
        <v>0</v>
      </c>
      <c r="E14" s="8">
        <f t="shared" si="0"/>
        <v>0</v>
      </c>
    </row>
    <row r="15" spans="1:5" ht="19.5" customHeight="1">
      <c r="A15" s="18" t="s">
        <v>85</v>
      </c>
      <c r="B15" s="16" t="s">
        <v>86</v>
      </c>
      <c r="C15" s="17">
        <f t="shared" si="1"/>
        <v>4</v>
      </c>
      <c r="D15" s="17">
        <f t="shared" si="1"/>
        <v>0</v>
      </c>
      <c r="E15" s="8">
        <f t="shared" si="0"/>
        <v>0</v>
      </c>
    </row>
    <row r="16" spans="1:5" ht="31.5">
      <c r="A16" s="18" t="s">
        <v>87</v>
      </c>
      <c r="B16" s="16" t="s">
        <v>88</v>
      </c>
      <c r="C16" s="17">
        <v>4</v>
      </c>
      <c r="D16" s="17">
        <v>0</v>
      </c>
      <c r="E16" s="8">
        <f t="shared" si="0"/>
        <v>0</v>
      </c>
    </row>
    <row r="17" spans="1:5" ht="33.75" customHeight="1">
      <c r="A17" s="15" t="s">
        <v>89</v>
      </c>
      <c r="B17" s="16" t="s">
        <v>90</v>
      </c>
      <c r="C17" s="17">
        <f aca="true" t="shared" si="2" ref="C17:D19">C18</f>
        <v>3884.0699999999997</v>
      </c>
      <c r="D17" s="17">
        <f t="shared" si="2"/>
        <v>1678.74</v>
      </c>
      <c r="E17" s="8">
        <f t="shared" si="0"/>
        <v>43.22115718820722</v>
      </c>
    </row>
    <row r="18" spans="1:5" ht="47.25">
      <c r="A18" s="18" t="s">
        <v>81</v>
      </c>
      <c r="B18" s="16" t="s">
        <v>91</v>
      </c>
      <c r="C18" s="17">
        <f t="shared" si="2"/>
        <v>3884.0699999999997</v>
      </c>
      <c r="D18" s="17">
        <f t="shared" si="2"/>
        <v>1678.74</v>
      </c>
      <c r="E18" s="8">
        <f t="shared" si="0"/>
        <v>43.22115718820722</v>
      </c>
    </row>
    <row r="19" spans="1:5" ht="31.5">
      <c r="A19" s="18" t="s">
        <v>83</v>
      </c>
      <c r="B19" s="16" t="s">
        <v>92</v>
      </c>
      <c r="C19" s="17">
        <f t="shared" si="2"/>
        <v>3884.0699999999997</v>
      </c>
      <c r="D19" s="17">
        <f t="shared" si="2"/>
        <v>1678.74</v>
      </c>
      <c r="E19" s="8">
        <f t="shared" si="0"/>
        <v>43.22115718820722</v>
      </c>
    </row>
    <row r="20" spans="1:5" ht="20.25" customHeight="1">
      <c r="A20" s="18" t="s">
        <v>85</v>
      </c>
      <c r="B20" s="16" t="s">
        <v>93</v>
      </c>
      <c r="C20" s="17">
        <f>C21+C22+C23+C25</f>
        <v>3884.0699999999997</v>
      </c>
      <c r="D20" s="17">
        <f>D21+D22+D23+D25</f>
        <v>1678.74</v>
      </c>
      <c r="E20" s="8">
        <f t="shared" si="0"/>
        <v>43.22115718820722</v>
      </c>
    </row>
    <row r="21" spans="1:5" ht="63">
      <c r="A21" s="18" t="s">
        <v>94</v>
      </c>
      <c r="B21" s="16" t="s">
        <v>95</v>
      </c>
      <c r="C21" s="17">
        <v>2414.67</v>
      </c>
      <c r="D21" s="17">
        <v>1105.43</v>
      </c>
      <c r="E21" s="8">
        <f t="shared" si="0"/>
        <v>45.77975458344204</v>
      </c>
    </row>
    <row r="22" spans="1:5" ht="31.5">
      <c r="A22" s="18" t="s">
        <v>87</v>
      </c>
      <c r="B22" s="16" t="s">
        <v>96</v>
      </c>
      <c r="C22" s="17">
        <v>893.2</v>
      </c>
      <c r="D22" s="17">
        <v>373.43</v>
      </c>
      <c r="E22" s="8">
        <f t="shared" si="0"/>
        <v>41.80810568741603</v>
      </c>
    </row>
    <row r="23" spans="1:5" ht="18" customHeight="1">
      <c r="A23" s="18" t="s">
        <v>97</v>
      </c>
      <c r="B23" s="16" t="s">
        <v>98</v>
      </c>
      <c r="C23" s="17">
        <f>C24</f>
        <v>70</v>
      </c>
      <c r="D23" s="17">
        <f>D24</f>
        <v>3.08</v>
      </c>
      <c r="E23" s="8">
        <f t="shared" si="0"/>
        <v>4.4</v>
      </c>
    </row>
    <row r="24" spans="1:5" ht="18.75" customHeight="1">
      <c r="A24" s="18" t="s">
        <v>99</v>
      </c>
      <c r="B24" s="16" t="s">
        <v>100</v>
      </c>
      <c r="C24" s="17">
        <v>70</v>
      </c>
      <c r="D24" s="17">
        <v>3.08</v>
      </c>
      <c r="E24" s="8">
        <f t="shared" si="0"/>
        <v>4.4</v>
      </c>
    </row>
    <row r="25" spans="1:5" ht="31.5">
      <c r="A25" s="18" t="s">
        <v>101</v>
      </c>
      <c r="B25" s="16" t="s">
        <v>102</v>
      </c>
      <c r="C25" s="17">
        <f>C26</f>
        <v>506.2</v>
      </c>
      <c r="D25" s="17">
        <f>D26</f>
        <v>196.8</v>
      </c>
      <c r="E25" s="8">
        <f t="shared" si="0"/>
        <v>38.87791386803635</v>
      </c>
    </row>
    <row r="26" spans="1:5" ht="63">
      <c r="A26" s="18" t="s">
        <v>94</v>
      </c>
      <c r="B26" s="16" t="s">
        <v>103</v>
      </c>
      <c r="C26" s="17">
        <v>506.2</v>
      </c>
      <c r="D26" s="17">
        <v>196.8</v>
      </c>
      <c r="E26" s="8">
        <f t="shared" si="0"/>
        <v>38.87791386803635</v>
      </c>
    </row>
    <row r="27" spans="1:5" ht="33.75" customHeight="1">
      <c r="A27" s="15" t="s">
        <v>104</v>
      </c>
      <c r="B27" s="16" t="s">
        <v>105</v>
      </c>
      <c r="C27" s="17">
        <f aca="true" t="shared" si="3" ref="C27:D30">C28</f>
        <v>12</v>
      </c>
      <c r="D27" s="17">
        <f t="shared" si="3"/>
        <v>0</v>
      </c>
      <c r="E27" s="8">
        <f t="shared" si="0"/>
        <v>0</v>
      </c>
    </row>
    <row r="28" spans="1:5" ht="31.5">
      <c r="A28" s="18" t="s">
        <v>106</v>
      </c>
      <c r="B28" s="16" t="s">
        <v>107</v>
      </c>
      <c r="C28" s="17">
        <f t="shared" si="3"/>
        <v>12</v>
      </c>
      <c r="D28" s="17">
        <f t="shared" si="3"/>
        <v>0</v>
      </c>
      <c r="E28" s="8">
        <f t="shared" si="0"/>
        <v>0</v>
      </c>
    </row>
    <row r="29" spans="1:5" ht="18" customHeight="1">
      <c r="A29" s="18" t="s">
        <v>108</v>
      </c>
      <c r="B29" s="16" t="s">
        <v>109</v>
      </c>
      <c r="C29" s="17">
        <f t="shared" si="3"/>
        <v>12</v>
      </c>
      <c r="D29" s="17">
        <f t="shared" si="3"/>
        <v>0</v>
      </c>
      <c r="E29" s="8">
        <f t="shared" si="0"/>
        <v>0</v>
      </c>
    </row>
    <row r="30" spans="1:5" ht="78.75">
      <c r="A30" s="18" t="s">
        <v>110</v>
      </c>
      <c r="B30" s="16" t="s">
        <v>111</v>
      </c>
      <c r="C30" s="17">
        <f t="shared" si="3"/>
        <v>12</v>
      </c>
      <c r="D30" s="17">
        <f t="shared" si="3"/>
        <v>0</v>
      </c>
      <c r="E30" s="8">
        <f t="shared" si="0"/>
        <v>0</v>
      </c>
    </row>
    <row r="31" spans="1:5" ht="18" customHeight="1">
      <c r="A31" s="18" t="s">
        <v>112</v>
      </c>
      <c r="B31" s="16" t="s">
        <v>113</v>
      </c>
      <c r="C31" s="17">
        <v>12</v>
      </c>
      <c r="D31" s="17">
        <v>0</v>
      </c>
      <c r="E31" s="8">
        <f t="shared" si="0"/>
        <v>0</v>
      </c>
    </row>
    <row r="32" spans="1:5" ht="19.5" customHeight="1">
      <c r="A32" s="15" t="s">
        <v>114</v>
      </c>
      <c r="B32" s="16" t="s">
        <v>115</v>
      </c>
      <c r="C32" s="17">
        <f>C33</f>
        <v>10</v>
      </c>
      <c r="D32" s="17">
        <v>0</v>
      </c>
      <c r="E32" s="8">
        <f t="shared" si="0"/>
        <v>0</v>
      </c>
    </row>
    <row r="33" spans="1:5" ht="31.5">
      <c r="A33" s="18" t="s">
        <v>116</v>
      </c>
      <c r="B33" s="16" t="s">
        <v>117</v>
      </c>
      <c r="C33" s="17">
        <f>C34</f>
        <v>10</v>
      </c>
      <c r="D33" s="17">
        <v>0</v>
      </c>
      <c r="E33" s="8">
        <f t="shared" si="0"/>
        <v>0</v>
      </c>
    </row>
    <row r="34" spans="1:5" ht="18" customHeight="1">
      <c r="A34" s="18" t="s">
        <v>114</v>
      </c>
      <c r="B34" s="16" t="s">
        <v>118</v>
      </c>
      <c r="C34" s="17">
        <f>C35</f>
        <v>10</v>
      </c>
      <c r="D34" s="17">
        <v>0</v>
      </c>
      <c r="E34" s="8">
        <f t="shared" si="0"/>
        <v>0</v>
      </c>
    </row>
    <row r="35" spans="1:5" ht="17.25" customHeight="1">
      <c r="A35" s="18" t="s">
        <v>119</v>
      </c>
      <c r="B35" s="16" t="s">
        <v>120</v>
      </c>
      <c r="C35" s="17">
        <f>C36</f>
        <v>10</v>
      </c>
      <c r="D35" s="17">
        <v>0</v>
      </c>
      <c r="E35" s="8">
        <f t="shared" si="0"/>
        <v>0</v>
      </c>
    </row>
    <row r="36" spans="1:5" ht="17.25" customHeight="1">
      <c r="A36" s="18" t="s">
        <v>97</v>
      </c>
      <c r="B36" s="16" t="s">
        <v>121</v>
      </c>
      <c r="C36" s="17">
        <v>10</v>
      </c>
      <c r="D36" s="17">
        <v>0</v>
      </c>
      <c r="E36" s="8">
        <f t="shared" si="0"/>
        <v>0</v>
      </c>
    </row>
    <row r="37" spans="1:5" ht="17.25" customHeight="1">
      <c r="A37" s="15" t="s">
        <v>122</v>
      </c>
      <c r="B37" s="14" t="s">
        <v>271</v>
      </c>
      <c r="C37" s="17">
        <f>C38+C48+C44</f>
        <v>370.67</v>
      </c>
      <c r="D37" s="17">
        <f>D38+D48+D44</f>
        <v>182.31</v>
      </c>
      <c r="E37" s="8">
        <f t="shared" si="0"/>
        <v>49.18391021663474</v>
      </c>
    </row>
    <row r="38" spans="1:5" ht="47.25">
      <c r="A38" s="18" t="s">
        <v>81</v>
      </c>
      <c r="B38" s="16" t="s">
        <v>123</v>
      </c>
      <c r="C38" s="17">
        <f>C39</f>
        <v>30.7</v>
      </c>
      <c r="D38" s="17">
        <f>D39</f>
        <v>0</v>
      </c>
      <c r="E38" s="8">
        <f t="shared" si="0"/>
        <v>0</v>
      </c>
    </row>
    <row r="39" spans="1:5" ht="17.25" customHeight="1">
      <c r="A39" s="18" t="s">
        <v>124</v>
      </c>
      <c r="B39" s="16" t="s">
        <v>125</v>
      </c>
      <c r="C39" s="17">
        <f>C40+C42</f>
        <v>30.7</v>
      </c>
      <c r="D39" s="17">
        <f>D40+D42</f>
        <v>0</v>
      </c>
      <c r="E39" s="8">
        <f t="shared" si="0"/>
        <v>0</v>
      </c>
    </row>
    <row r="40" spans="1:5" ht="31.5">
      <c r="A40" s="18" t="s">
        <v>126</v>
      </c>
      <c r="B40" s="16" t="s">
        <v>127</v>
      </c>
      <c r="C40" s="17">
        <f>C41</f>
        <v>30.3</v>
      </c>
      <c r="D40" s="17">
        <f>D41</f>
        <v>0</v>
      </c>
      <c r="E40" s="8">
        <f t="shared" si="0"/>
        <v>0</v>
      </c>
    </row>
    <row r="41" spans="1:5" ht="31.5">
      <c r="A41" s="18" t="s">
        <v>87</v>
      </c>
      <c r="B41" s="16" t="s">
        <v>128</v>
      </c>
      <c r="C41" s="17">
        <v>30.3</v>
      </c>
      <c r="D41" s="17">
        <v>0</v>
      </c>
      <c r="E41" s="8">
        <f t="shared" si="0"/>
        <v>0</v>
      </c>
    </row>
    <row r="42" spans="1:5" ht="16.5" customHeight="1">
      <c r="A42" s="18" t="s">
        <v>129</v>
      </c>
      <c r="B42" s="16" t="s">
        <v>130</v>
      </c>
      <c r="C42" s="17">
        <f>C43</f>
        <v>0.4</v>
      </c>
      <c r="D42" s="17">
        <f>D43</f>
        <v>0</v>
      </c>
      <c r="E42" s="8">
        <f t="shared" si="0"/>
        <v>0</v>
      </c>
    </row>
    <row r="43" spans="1:5" ht="31.5">
      <c r="A43" s="18" t="s">
        <v>87</v>
      </c>
      <c r="B43" s="16" t="s">
        <v>131</v>
      </c>
      <c r="C43" s="17">
        <v>0.4</v>
      </c>
      <c r="D43" s="17">
        <v>0</v>
      </c>
      <c r="E43" s="8">
        <f t="shared" si="0"/>
        <v>0</v>
      </c>
    </row>
    <row r="44" spans="1:5" ht="17.25" customHeight="1">
      <c r="A44" s="18" t="s">
        <v>132</v>
      </c>
      <c r="B44" s="16" t="s">
        <v>133</v>
      </c>
      <c r="C44" s="17">
        <f aca="true" t="shared" si="4" ref="C44:D46">C45</f>
        <v>20</v>
      </c>
      <c r="D44" s="17">
        <f t="shared" si="4"/>
        <v>0</v>
      </c>
      <c r="E44" s="8">
        <f t="shared" si="0"/>
        <v>0</v>
      </c>
    </row>
    <row r="45" spans="1:5" ht="15" customHeight="1">
      <c r="A45" s="18" t="s">
        <v>134</v>
      </c>
      <c r="B45" s="16" t="s">
        <v>135</v>
      </c>
      <c r="C45" s="17">
        <f t="shared" si="4"/>
        <v>20</v>
      </c>
      <c r="D45" s="17">
        <f t="shared" si="4"/>
        <v>0</v>
      </c>
      <c r="E45" s="8">
        <f t="shared" si="0"/>
        <v>0</v>
      </c>
    </row>
    <row r="46" spans="1:5" ht="31.5">
      <c r="A46" s="18" t="s">
        <v>136</v>
      </c>
      <c r="B46" s="16" t="s">
        <v>137</v>
      </c>
      <c r="C46" s="17">
        <f t="shared" si="4"/>
        <v>20</v>
      </c>
      <c r="D46" s="17">
        <f t="shared" si="4"/>
        <v>0</v>
      </c>
      <c r="E46" s="8">
        <f t="shared" si="0"/>
        <v>0</v>
      </c>
    </row>
    <row r="47" spans="1:5" ht="31.5">
      <c r="A47" s="18" t="s">
        <v>87</v>
      </c>
      <c r="B47" s="16" t="s">
        <v>138</v>
      </c>
      <c r="C47" s="17">
        <v>20</v>
      </c>
      <c r="D47" s="17">
        <v>0</v>
      </c>
      <c r="E47" s="8">
        <f t="shared" si="0"/>
        <v>0</v>
      </c>
    </row>
    <row r="48" spans="1:5" ht="31.5">
      <c r="A48" s="18" t="s">
        <v>116</v>
      </c>
      <c r="B48" s="16" t="s">
        <v>139</v>
      </c>
      <c r="C48" s="17">
        <f>C49</f>
        <v>319.97</v>
      </c>
      <c r="D48" s="17">
        <f>D49</f>
        <v>182.31</v>
      </c>
      <c r="E48" s="8">
        <f t="shared" si="0"/>
        <v>56.97721661405757</v>
      </c>
    </row>
    <row r="49" spans="1:5" ht="15" customHeight="1">
      <c r="A49" s="18" t="s">
        <v>140</v>
      </c>
      <c r="B49" s="16" t="s">
        <v>141</v>
      </c>
      <c r="C49" s="17">
        <f>C50</f>
        <v>319.97</v>
      </c>
      <c r="D49" s="17">
        <f>D50</f>
        <v>182.31</v>
      </c>
      <c r="E49" s="8">
        <f t="shared" si="0"/>
        <v>56.97721661405757</v>
      </c>
    </row>
    <row r="50" spans="1:5" ht="16.5" customHeight="1">
      <c r="A50" s="18" t="s">
        <v>142</v>
      </c>
      <c r="B50" s="16" t="s">
        <v>143</v>
      </c>
      <c r="C50" s="17">
        <f>C51+C52</f>
        <v>319.97</v>
      </c>
      <c r="D50" s="17">
        <f>D51+D52</f>
        <v>182.31</v>
      </c>
      <c r="E50" s="8">
        <f t="shared" si="0"/>
        <v>56.97721661405757</v>
      </c>
    </row>
    <row r="51" spans="1:5" ht="31.5">
      <c r="A51" s="18" t="s">
        <v>87</v>
      </c>
      <c r="B51" s="16" t="s">
        <v>144</v>
      </c>
      <c r="C51" s="17">
        <v>99.97</v>
      </c>
      <c r="D51" s="17">
        <v>101.28</v>
      </c>
      <c r="E51" s="8">
        <f t="shared" si="0"/>
        <v>101.31039311793539</v>
      </c>
    </row>
    <row r="52" spans="1:5" ht="16.5" customHeight="1">
      <c r="A52" s="18" t="s">
        <v>97</v>
      </c>
      <c r="B52" s="16" t="s">
        <v>145</v>
      </c>
      <c r="C52" s="17">
        <v>220</v>
      </c>
      <c r="D52" s="17">
        <v>81.03</v>
      </c>
      <c r="E52" s="8">
        <f t="shared" si="0"/>
        <v>36.831818181818186</v>
      </c>
    </row>
    <row r="53" spans="1:5" ht="16.5" customHeight="1">
      <c r="A53" s="15" t="s">
        <v>146</v>
      </c>
      <c r="B53" s="16" t="s">
        <v>147</v>
      </c>
      <c r="C53" s="17">
        <f aca="true" t="shared" si="5" ref="C53:D56">C54</f>
        <v>949.7</v>
      </c>
      <c r="D53" s="17">
        <f t="shared" si="5"/>
        <v>449.36</v>
      </c>
      <c r="E53" s="8">
        <f t="shared" si="0"/>
        <v>47.31599452458671</v>
      </c>
    </row>
    <row r="54" spans="1:5" ht="17.25" customHeight="1">
      <c r="A54" s="18" t="s">
        <v>148</v>
      </c>
      <c r="B54" s="16" t="s">
        <v>149</v>
      </c>
      <c r="C54" s="17">
        <f t="shared" si="5"/>
        <v>949.7</v>
      </c>
      <c r="D54" s="17">
        <f t="shared" si="5"/>
        <v>449.36</v>
      </c>
      <c r="E54" s="8">
        <f t="shared" si="0"/>
        <v>47.31599452458671</v>
      </c>
    </row>
    <row r="55" spans="1:5" ht="47.25">
      <c r="A55" s="18" t="s">
        <v>81</v>
      </c>
      <c r="B55" s="16" t="s">
        <v>150</v>
      </c>
      <c r="C55" s="17">
        <f t="shared" si="5"/>
        <v>949.7</v>
      </c>
      <c r="D55" s="17">
        <f t="shared" si="5"/>
        <v>449.36</v>
      </c>
      <c r="E55" s="8">
        <f t="shared" si="0"/>
        <v>47.31599452458671</v>
      </c>
    </row>
    <row r="56" spans="1:5" ht="17.25" customHeight="1">
      <c r="A56" s="18" t="s">
        <v>124</v>
      </c>
      <c r="B56" s="16" t="s">
        <v>151</v>
      </c>
      <c r="C56" s="17">
        <f t="shared" si="5"/>
        <v>949.7</v>
      </c>
      <c r="D56" s="17">
        <f t="shared" si="5"/>
        <v>449.36</v>
      </c>
      <c r="E56" s="8">
        <f t="shared" si="0"/>
        <v>47.31599452458671</v>
      </c>
    </row>
    <row r="57" spans="1:5" ht="31.5">
      <c r="A57" s="18" t="s">
        <v>152</v>
      </c>
      <c r="B57" s="16" t="s">
        <v>153</v>
      </c>
      <c r="C57" s="17">
        <f>C58+C59</f>
        <v>949.7</v>
      </c>
      <c r="D57" s="17">
        <f>D58+D59</f>
        <v>449.36</v>
      </c>
      <c r="E57" s="8">
        <f t="shared" si="0"/>
        <v>47.31599452458671</v>
      </c>
    </row>
    <row r="58" spans="1:5" ht="63">
      <c r="A58" s="18" t="s">
        <v>94</v>
      </c>
      <c r="B58" s="16" t="s">
        <v>154</v>
      </c>
      <c r="C58" s="17">
        <v>825.36</v>
      </c>
      <c r="D58" s="17">
        <v>420.85</v>
      </c>
      <c r="E58" s="8">
        <f t="shared" si="0"/>
        <v>50.98987108655617</v>
      </c>
    </row>
    <row r="59" spans="1:5" ht="31.5">
      <c r="A59" s="18" t="s">
        <v>87</v>
      </c>
      <c r="B59" s="16" t="s">
        <v>155</v>
      </c>
      <c r="C59" s="17">
        <v>124.34</v>
      </c>
      <c r="D59" s="17">
        <v>28.51</v>
      </c>
      <c r="E59" s="8">
        <f t="shared" si="0"/>
        <v>22.92906546565868</v>
      </c>
    </row>
    <row r="60" spans="1:5" ht="17.25" customHeight="1">
      <c r="A60" s="15" t="s">
        <v>156</v>
      </c>
      <c r="B60" s="16" t="s">
        <v>157</v>
      </c>
      <c r="C60" s="17">
        <f>C61+C66</f>
        <v>5101.11</v>
      </c>
      <c r="D60" s="17">
        <f>D61+D66</f>
        <v>2211.04</v>
      </c>
      <c r="E60" s="8">
        <f t="shared" si="0"/>
        <v>43.3442917325837</v>
      </c>
    </row>
    <row r="61" spans="1:5" ht="15" customHeight="1">
      <c r="A61" s="18" t="s">
        <v>158</v>
      </c>
      <c r="B61" s="16" t="s">
        <v>159</v>
      </c>
      <c r="C61" s="17">
        <f aca="true" t="shared" si="6" ref="C61:D64">C62</f>
        <v>1</v>
      </c>
      <c r="D61" s="17">
        <f t="shared" si="6"/>
        <v>0</v>
      </c>
      <c r="E61" s="8">
        <f t="shared" si="0"/>
        <v>0</v>
      </c>
    </row>
    <row r="62" spans="1:5" ht="16.5" customHeight="1">
      <c r="A62" s="18" t="s">
        <v>132</v>
      </c>
      <c r="B62" s="16" t="s">
        <v>160</v>
      </c>
      <c r="C62" s="17">
        <f t="shared" si="6"/>
        <v>1</v>
      </c>
      <c r="D62" s="17">
        <f t="shared" si="6"/>
        <v>0</v>
      </c>
      <c r="E62" s="8">
        <f t="shared" si="0"/>
        <v>0</v>
      </c>
    </row>
    <row r="63" spans="1:5" ht="15.75" customHeight="1">
      <c r="A63" s="18" t="s">
        <v>161</v>
      </c>
      <c r="B63" s="16" t="s">
        <v>162</v>
      </c>
      <c r="C63" s="17">
        <f t="shared" si="6"/>
        <v>1</v>
      </c>
      <c r="D63" s="17">
        <f t="shared" si="6"/>
        <v>0</v>
      </c>
      <c r="E63" s="8">
        <f t="shared" si="0"/>
        <v>0</v>
      </c>
    </row>
    <row r="64" spans="1:5" ht="17.25" customHeight="1">
      <c r="A64" s="18" t="s">
        <v>163</v>
      </c>
      <c r="B64" s="16" t="s">
        <v>164</v>
      </c>
      <c r="C64" s="17">
        <f t="shared" si="6"/>
        <v>1</v>
      </c>
      <c r="D64" s="17">
        <f t="shared" si="6"/>
        <v>0</v>
      </c>
      <c r="E64" s="8">
        <f t="shared" si="0"/>
        <v>0</v>
      </c>
    </row>
    <row r="65" spans="1:5" ht="31.5">
      <c r="A65" s="18" t="s">
        <v>87</v>
      </c>
      <c r="B65" s="16" t="s">
        <v>165</v>
      </c>
      <c r="C65" s="17">
        <v>1</v>
      </c>
      <c r="D65" s="17">
        <v>0</v>
      </c>
      <c r="E65" s="8">
        <f t="shared" si="0"/>
        <v>0</v>
      </c>
    </row>
    <row r="66" spans="1:5" ht="17.25" customHeight="1">
      <c r="A66" s="18" t="s">
        <v>166</v>
      </c>
      <c r="B66" s="16" t="s">
        <v>167</v>
      </c>
      <c r="C66" s="17">
        <f>C67</f>
        <v>5100.11</v>
      </c>
      <c r="D66" s="17">
        <f>D67</f>
        <v>2211.04</v>
      </c>
      <c r="E66" s="8">
        <f t="shared" si="0"/>
        <v>43.35279043001034</v>
      </c>
    </row>
    <row r="67" spans="1:5" ht="31.5">
      <c r="A67" s="18" t="s">
        <v>168</v>
      </c>
      <c r="B67" s="16" t="s">
        <v>169</v>
      </c>
      <c r="C67" s="17">
        <f>C68+C70</f>
        <v>5100.11</v>
      </c>
      <c r="D67" s="17">
        <f>D68+D70</f>
        <v>2211.04</v>
      </c>
      <c r="E67" s="8">
        <f t="shared" si="0"/>
        <v>43.35279043001034</v>
      </c>
    </row>
    <row r="68" spans="1:5" ht="31.5">
      <c r="A68" s="18" t="s">
        <v>170</v>
      </c>
      <c r="B68" s="16" t="s">
        <v>171</v>
      </c>
      <c r="C68" s="17">
        <f>C69</f>
        <v>3175.87</v>
      </c>
      <c r="D68" s="17">
        <f>D69</f>
        <v>2211.04</v>
      </c>
      <c r="E68" s="8">
        <f t="shared" si="0"/>
        <v>69.61997814772015</v>
      </c>
    </row>
    <row r="69" spans="1:5" ht="31.5">
      <c r="A69" s="18" t="s">
        <v>87</v>
      </c>
      <c r="B69" s="16" t="s">
        <v>172</v>
      </c>
      <c r="C69" s="17">
        <f>3088.87+87</f>
        <v>3175.87</v>
      </c>
      <c r="D69" s="17">
        <v>2211.04</v>
      </c>
      <c r="E69" s="8">
        <f t="shared" si="0"/>
        <v>69.61997814772015</v>
      </c>
    </row>
    <row r="70" spans="1:5" ht="31.5">
      <c r="A70" s="18" t="s">
        <v>173</v>
      </c>
      <c r="B70" s="16" t="s">
        <v>174</v>
      </c>
      <c r="C70" s="17">
        <f>C71</f>
        <v>1924.24</v>
      </c>
      <c r="D70" s="17">
        <f>D71</f>
        <v>0</v>
      </c>
      <c r="E70" s="8">
        <f t="shared" si="0"/>
        <v>0</v>
      </c>
    </row>
    <row r="71" spans="1:5" ht="31.5">
      <c r="A71" s="18" t="s">
        <v>87</v>
      </c>
      <c r="B71" s="16" t="s">
        <v>175</v>
      </c>
      <c r="C71" s="17">
        <v>1924.24</v>
      </c>
      <c r="D71" s="17">
        <v>0</v>
      </c>
      <c r="E71" s="8">
        <f t="shared" si="0"/>
        <v>0</v>
      </c>
    </row>
    <row r="72" spans="1:5" ht="15.75" customHeight="1">
      <c r="A72" s="15" t="s">
        <v>176</v>
      </c>
      <c r="B72" s="16" t="s">
        <v>177</v>
      </c>
      <c r="C72" s="17">
        <f>C73+C78</f>
        <v>9300.22</v>
      </c>
      <c r="D72" s="17">
        <f>D73+D78</f>
        <v>2296.93</v>
      </c>
      <c r="E72" s="8">
        <f t="shared" si="0"/>
        <v>24.697587798998303</v>
      </c>
    </row>
    <row r="73" spans="1:5" ht="15" customHeight="1">
      <c r="A73" s="18" t="s">
        <v>178</v>
      </c>
      <c r="B73" s="16" t="s">
        <v>179</v>
      </c>
      <c r="C73" s="17">
        <f aca="true" t="shared" si="7" ref="C73:D76">C74</f>
        <v>100</v>
      </c>
      <c r="D73" s="17">
        <f t="shared" si="7"/>
        <v>23.33</v>
      </c>
      <c r="E73" s="8">
        <f t="shared" si="0"/>
        <v>23.33</v>
      </c>
    </row>
    <row r="74" spans="1:5" ht="15" customHeight="1">
      <c r="A74" s="18" t="s">
        <v>180</v>
      </c>
      <c r="B74" s="16" t="s">
        <v>181</v>
      </c>
      <c r="C74" s="17">
        <f t="shared" si="7"/>
        <v>100</v>
      </c>
      <c r="D74" s="17">
        <f t="shared" si="7"/>
        <v>23.33</v>
      </c>
      <c r="E74" s="8">
        <f t="shared" si="0"/>
        <v>23.33</v>
      </c>
    </row>
    <row r="75" spans="1:5" ht="16.5" customHeight="1">
      <c r="A75" s="18" t="s">
        <v>182</v>
      </c>
      <c r="B75" s="16" t="s">
        <v>183</v>
      </c>
      <c r="C75" s="17">
        <f t="shared" si="7"/>
        <v>100</v>
      </c>
      <c r="D75" s="17">
        <f t="shared" si="7"/>
        <v>23.33</v>
      </c>
      <c r="E75" s="8">
        <f aca="true" t="shared" si="8" ref="E75:E109">D75/C75*100</f>
        <v>23.33</v>
      </c>
    </row>
    <row r="76" spans="1:5" ht="16.5" customHeight="1">
      <c r="A76" s="18" t="s">
        <v>184</v>
      </c>
      <c r="B76" s="16" t="s">
        <v>185</v>
      </c>
      <c r="C76" s="17">
        <f t="shared" si="7"/>
        <v>100</v>
      </c>
      <c r="D76" s="17">
        <f t="shared" si="7"/>
        <v>23.33</v>
      </c>
      <c r="E76" s="8">
        <f t="shared" si="8"/>
        <v>23.33</v>
      </c>
    </row>
    <row r="77" spans="1:5" ht="31.5">
      <c r="A77" s="18" t="s">
        <v>87</v>
      </c>
      <c r="B77" s="16" t="s">
        <v>186</v>
      </c>
      <c r="C77" s="17">
        <v>100</v>
      </c>
      <c r="D77" s="17">
        <v>23.33</v>
      </c>
      <c r="E77" s="8">
        <f t="shared" si="8"/>
        <v>23.33</v>
      </c>
    </row>
    <row r="78" spans="1:5" ht="15" customHeight="1">
      <c r="A78" s="18" t="s">
        <v>187</v>
      </c>
      <c r="B78" s="16" t="s">
        <v>188</v>
      </c>
      <c r="C78" s="17">
        <f>C79+C82+C86</f>
        <v>9200.22</v>
      </c>
      <c r="D78" s="17">
        <f>D79+D82+D86</f>
        <v>2273.6</v>
      </c>
      <c r="E78" s="8">
        <f t="shared" si="8"/>
        <v>24.712452528309107</v>
      </c>
    </row>
    <row r="79" spans="1:5" ht="47.25">
      <c r="A79" s="18" t="s">
        <v>189</v>
      </c>
      <c r="B79" s="16" t="s">
        <v>190</v>
      </c>
      <c r="C79" s="17">
        <f>C80</f>
        <v>4040.4</v>
      </c>
      <c r="D79" s="17">
        <f>D80</f>
        <v>0</v>
      </c>
      <c r="E79" s="8">
        <f t="shared" si="8"/>
        <v>0</v>
      </c>
    </row>
    <row r="80" spans="1:5" ht="31.5">
      <c r="A80" s="18" t="s">
        <v>191</v>
      </c>
      <c r="B80" s="16" t="s">
        <v>192</v>
      </c>
      <c r="C80" s="17">
        <f>C81</f>
        <v>4040.4</v>
      </c>
      <c r="D80" s="17">
        <f>D81</f>
        <v>0</v>
      </c>
      <c r="E80" s="8">
        <f t="shared" si="8"/>
        <v>0</v>
      </c>
    </row>
    <row r="81" spans="1:5" ht="31.5">
      <c r="A81" s="18" t="s">
        <v>87</v>
      </c>
      <c r="B81" s="16" t="s">
        <v>193</v>
      </c>
      <c r="C81" s="17">
        <v>4040.4</v>
      </c>
      <c r="D81" s="17">
        <v>0</v>
      </c>
      <c r="E81" s="8">
        <f t="shared" si="8"/>
        <v>0</v>
      </c>
    </row>
    <row r="82" spans="1:5" ht="47.25">
      <c r="A82" s="18" t="s">
        <v>194</v>
      </c>
      <c r="B82" s="16" t="s">
        <v>195</v>
      </c>
      <c r="C82" s="17">
        <f aca="true" t="shared" si="9" ref="C82:D84">C83</f>
        <v>1450.59</v>
      </c>
      <c r="D82" s="17">
        <f t="shared" si="9"/>
        <v>0</v>
      </c>
      <c r="E82" s="8">
        <f t="shared" si="8"/>
        <v>0</v>
      </c>
    </row>
    <row r="83" spans="1:5" ht="78.75">
      <c r="A83" s="18" t="s">
        <v>196</v>
      </c>
      <c r="B83" s="16" t="s">
        <v>197</v>
      </c>
      <c r="C83" s="17">
        <f t="shared" si="9"/>
        <v>1450.59</v>
      </c>
      <c r="D83" s="17">
        <f t="shared" si="9"/>
        <v>0</v>
      </c>
      <c r="E83" s="8">
        <f t="shared" si="8"/>
        <v>0</v>
      </c>
    </row>
    <row r="84" spans="1:5" ht="32.25" customHeight="1">
      <c r="A84" s="18" t="s">
        <v>198</v>
      </c>
      <c r="B84" s="16" t="s">
        <v>199</v>
      </c>
      <c r="C84" s="17">
        <f t="shared" si="9"/>
        <v>1450.59</v>
      </c>
      <c r="D84" s="17">
        <f t="shared" si="9"/>
        <v>0</v>
      </c>
      <c r="E84" s="8">
        <f t="shared" si="8"/>
        <v>0</v>
      </c>
    </row>
    <row r="85" spans="1:5" ht="31.5">
      <c r="A85" s="18" t="s">
        <v>87</v>
      </c>
      <c r="B85" s="16" t="s">
        <v>200</v>
      </c>
      <c r="C85" s="17">
        <v>1450.59</v>
      </c>
      <c r="D85" s="17">
        <v>0</v>
      </c>
      <c r="E85" s="8">
        <f t="shared" si="8"/>
        <v>0</v>
      </c>
    </row>
    <row r="86" spans="1:5" ht="16.5" customHeight="1">
      <c r="A86" s="18" t="s">
        <v>180</v>
      </c>
      <c r="B86" s="16" t="s">
        <v>201</v>
      </c>
      <c r="C86" s="17">
        <f>C87</f>
        <v>3709.23</v>
      </c>
      <c r="D86" s="17">
        <f>D87</f>
        <v>2273.6</v>
      </c>
      <c r="E86" s="8">
        <f t="shared" si="8"/>
        <v>61.29574062541282</v>
      </c>
    </row>
    <row r="87" spans="1:5" ht="17.25" customHeight="1">
      <c r="A87" s="18" t="s">
        <v>182</v>
      </c>
      <c r="B87" s="16" t="s">
        <v>202</v>
      </c>
      <c r="C87" s="17">
        <f>C88+C90+C92+C94+C96</f>
        <v>3709.23</v>
      </c>
      <c r="D87" s="17">
        <f>D88+D90+D92+D94+D96</f>
        <v>2273.6</v>
      </c>
      <c r="E87" s="8">
        <f t="shared" si="8"/>
        <v>61.29574062541282</v>
      </c>
    </row>
    <row r="88" spans="1:5" ht="15.75" customHeight="1">
      <c r="A88" s="18" t="s">
        <v>203</v>
      </c>
      <c r="B88" s="16" t="s">
        <v>204</v>
      </c>
      <c r="C88" s="17">
        <f>C89</f>
        <v>700</v>
      </c>
      <c r="D88" s="17">
        <f>D89</f>
        <v>355.61</v>
      </c>
      <c r="E88" s="8">
        <f t="shared" si="8"/>
        <v>50.80142857142857</v>
      </c>
    </row>
    <row r="89" spans="1:5" ht="31.5">
      <c r="A89" s="18" t="s">
        <v>87</v>
      </c>
      <c r="B89" s="16" t="s">
        <v>205</v>
      </c>
      <c r="C89" s="17">
        <v>700</v>
      </c>
      <c r="D89" s="17">
        <v>355.61</v>
      </c>
      <c r="E89" s="8">
        <f t="shared" si="8"/>
        <v>50.80142857142857</v>
      </c>
    </row>
    <row r="90" spans="1:5" ht="14.25" customHeight="1">
      <c r="A90" s="18" t="s">
        <v>206</v>
      </c>
      <c r="B90" s="16" t="s">
        <v>207</v>
      </c>
      <c r="C90" s="17">
        <f>C91</f>
        <v>100</v>
      </c>
      <c r="D90" s="17">
        <f>D91</f>
        <v>84.4</v>
      </c>
      <c r="E90" s="8">
        <f t="shared" si="8"/>
        <v>84.4</v>
      </c>
    </row>
    <row r="91" spans="1:5" ht="31.5">
      <c r="A91" s="18" t="s">
        <v>87</v>
      </c>
      <c r="B91" s="16" t="s">
        <v>208</v>
      </c>
      <c r="C91" s="17">
        <v>100</v>
      </c>
      <c r="D91" s="17">
        <v>84.4</v>
      </c>
      <c r="E91" s="8">
        <f t="shared" si="8"/>
        <v>84.4</v>
      </c>
    </row>
    <row r="92" spans="1:5" ht="17.25" customHeight="1">
      <c r="A92" s="18" t="s">
        <v>209</v>
      </c>
      <c r="B92" s="16" t="s">
        <v>210</v>
      </c>
      <c r="C92" s="17">
        <f>C93</f>
        <v>270</v>
      </c>
      <c r="D92" s="17">
        <f>D93</f>
        <v>100</v>
      </c>
      <c r="E92" s="8">
        <f t="shared" si="8"/>
        <v>37.03703703703704</v>
      </c>
    </row>
    <row r="93" spans="1:5" ht="31.5">
      <c r="A93" s="18" t="s">
        <v>87</v>
      </c>
      <c r="B93" s="16" t="s">
        <v>211</v>
      </c>
      <c r="C93" s="17">
        <v>270</v>
      </c>
      <c r="D93" s="17">
        <v>100</v>
      </c>
      <c r="E93" s="8">
        <f t="shared" si="8"/>
        <v>37.03703703703704</v>
      </c>
    </row>
    <row r="94" spans="1:5" ht="31.5">
      <c r="A94" s="18" t="s">
        <v>212</v>
      </c>
      <c r="B94" s="16" t="s">
        <v>213</v>
      </c>
      <c r="C94" s="17">
        <f>C95</f>
        <v>2139.23</v>
      </c>
      <c r="D94" s="17">
        <f>D95</f>
        <v>1500.59</v>
      </c>
      <c r="E94" s="8">
        <f t="shared" si="8"/>
        <v>70.1462675822609</v>
      </c>
    </row>
    <row r="95" spans="1:5" ht="31.5">
      <c r="A95" s="18" t="s">
        <v>87</v>
      </c>
      <c r="B95" s="16" t="s">
        <v>214</v>
      </c>
      <c r="C95" s="17">
        <v>2139.23</v>
      </c>
      <c r="D95" s="17">
        <v>1500.59</v>
      </c>
      <c r="E95" s="8">
        <f t="shared" si="8"/>
        <v>70.1462675822609</v>
      </c>
    </row>
    <row r="96" spans="1:5" ht="14.25" customHeight="1">
      <c r="A96" s="18" t="s">
        <v>215</v>
      </c>
      <c r="B96" s="16" t="s">
        <v>216</v>
      </c>
      <c r="C96" s="17">
        <f>C97</f>
        <v>500</v>
      </c>
      <c r="D96" s="17">
        <f>D97</f>
        <v>233</v>
      </c>
      <c r="E96" s="8">
        <f t="shared" si="8"/>
        <v>46.6</v>
      </c>
    </row>
    <row r="97" spans="1:5" ht="31.5">
      <c r="A97" s="18" t="s">
        <v>87</v>
      </c>
      <c r="B97" s="16" t="s">
        <v>217</v>
      </c>
      <c r="C97" s="17">
        <v>500</v>
      </c>
      <c r="D97" s="17">
        <v>233</v>
      </c>
      <c r="E97" s="8">
        <f t="shared" si="8"/>
        <v>46.6</v>
      </c>
    </row>
    <row r="98" spans="1:5" ht="13.5" customHeight="1">
      <c r="A98" s="15" t="s">
        <v>218</v>
      </c>
      <c r="B98" s="16" t="s">
        <v>219</v>
      </c>
      <c r="C98" s="17">
        <f aca="true" t="shared" si="10" ref="C98:D102">C99</f>
        <v>4368.2</v>
      </c>
      <c r="D98" s="17">
        <f t="shared" si="10"/>
        <v>1744.95</v>
      </c>
      <c r="E98" s="8">
        <f t="shared" si="8"/>
        <v>39.94665995146743</v>
      </c>
    </row>
    <row r="99" spans="1:5" ht="18.75" customHeight="1">
      <c r="A99" s="18" t="s">
        <v>220</v>
      </c>
      <c r="B99" s="16" t="s">
        <v>221</v>
      </c>
      <c r="C99" s="17">
        <f t="shared" si="10"/>
        <v>4368.2</v>
      </c>
      <c r="D99" s="17">
        <f t="shared" si="10"/>
        <v>1744.95</v>
      </c>
      <c r="E99" s="8">
        <f t="shared" si="8"/>
        <v>39.94665995146743</v>
      </c>
    </row>
    <row r="100" spans="1:5" ht="31.5">
      <c r="A100" s="18" t="s">
        <v>106</v>
      </c>
      <c r="B100" s="16" t="s">
        <v>222</v>
      </c>
      <c r="C100" s="17">
        <f t="shared" si="10"/>
        <v>4368.2</v>
      </c>
      <c r="D100" s="17">
        <f t="shared" si="10"/>
        <v>1744.95</v>
      </c>
      <c r="E100" s="8">
        <f t="shared" si="8"/>
        <v>39.94665995146743</v>
      </c>
    </row>
    <row r="101" spans="1:5" ht="15" customHeight="1">
      <c r="A101" s="18" t="s">
        <v>108</v>
      </c>
      <c r="B101" s="16" t="s">
        <v>223</v>
      </c>
      <c r="C101" s="17">
        <f t="shared" si="10"/>
        <v>4368.2</v>
      </c>
      <c r="D101" s="17">
        <f t="shared" si="10"/>
        <v>1744.95</v>
      </c>
      <c r="E101" s="8">
        <f t="shared" si="8"/>
        <v>39.94665995146743</v>
      </c>
    </row>
    <row r="102" spans="1:5" ht="78.75">
      <c r="A102" s="18" t="s">
        <v>110</v>
      </c>
      <c r="B102" s="16" t="s">
        <v>224</v>
      </c>
      <c r="C102" s="17">
        <f t="shared" si="10"/>
        <v>4368.2</v>
      </c>
      <c r="D102" s="17">
        <f t="shared" si="10"/>
        <v>1744.95</v>
      </c>
      <c r="E102" s="8">
        <f t="shared" si="8"/>
        <v>39.94665995146743</v>
      </c>
    </row>
    <row r="103" spans="1:5" ht="15" customHeight="1">
      <c r="A103" s="18" t="s">
        <v>112</v>
      </c>
      <c r="B103" s="16" t="s">
        <v>225</v>
      </c>
      <c r="C103" s="17">
        <v>4368.2</v>
      </c>
      <c r="D103" s="17">
        <v>1744.95</v>
      </c>
      <c r="E103" s="8">
        <f t="shared" si="8"/>
        <v>39.94665995146743</v>
      </c>
    </row>
    <row r="104" spans="1:5" ht="15.75" customHeight="1">
      <c r="A104" s="15" t="s">
        <v>226</v>
      </c>
      <c r="B104" s="16" t="s">
        <v>227</v>
      </c>
      <c r="C104" s="17">
        <f aca="true" t="shared" si="11" ref="C104:D108">C105</f>
        <v>228</v>
      </c>
      <c r="D104" s="17">
        <f t="shared" si="11"/>
        <v>48.08</v>
      </c>
      <c r="E104" s="8">
        <f t="shared" si="8"/>
        <v>21.087719298245613</v>
      </c>
    </row>
    <row r="105" spans="1:5" ht="18" customHeight="1">
      <c r="A105" s="18" t="s">
        <v>228</v>
      </c>
      <c r="B105" s="16" t="s">
        <v>229</v>
      </c>
      <c r="C105" s="17">
        <f t="shared" si="11"/>
        <v>228</v>
      </c>
      <c r="D105" s="17">
        <f t="shared" si="11"/>
        <v>48.08</v>
      </c>
      <c r="E105" s="8">
        <f t="shared" si="8"/>
        <v>21.087719298245613</v>
      </c>
    </row>
    <row r="106" spans="1:5" ht="15" customHeight="1">
      <c r="A106" s="18" t="s">
        <v>230</v>
      </c>
      <c r="B106" s="16" t="s">
        <v>231</v>
      </c>
      <c r="C106" s="17">
        <f t="shared" si="11"/>
        <v>228</v>
      </c>
      <c r="D106" s="17">
        <f t="shared" si="11"/>
        <v>48.08</v>
      </c>
      <c r="E106" s="8">
        <f t="shared" si="8"/>
        <v>21.087719298245613</v>
      </c>
    </row>
    <row r="107" spans="1:5" ht="17.25" customHeight="1">
      <c r="A107" s="18" t="s">
        <v>232</v>
      </c>
      <c r="B107" s="16" t="s">
        <v>233</v>
      </c>
      <c r="C107" s="17">
        <f t="shared" si="11"/>
        <v>228</v>
      </c>
      <c r="D107" s="17">
        <f t="shared" si="11"/>
        <v>48.08</v>
      </c>
      <c r="E107" s="8">
        <f t="shared" si="8"/>
        <v>21.087719298245613</v>
      </c>
    </row>
    <row r="108" spans="1:5" ht="31.5">
      <c r="A108" s="18" t="s">
        <v>234</v>
      </c>
      <c r="B108" s="16" t="s">
        <v>235</v>
      </c>
      <c r="C108" s="17">
        <f t="shared" si="11"/>
        <v>228</v>
      </c>
      <c r="D108" s="17">
        <f t="shared" si="11"/>
        <v>48.08</v>
      </c>
      <c r="E108" s="8">
        <f t="shared" si="8"/>
        <v>21.087719298245613</v>
      </c>
    </row>
    <row r="109" spans="1:5" ht="31.5">
      <c r="A109" s="18" t="s">
        <v>87</v>
      </c>
      <c r="B109" s="16" t="s">
        <v>236</v>
      </c>
      <c r="C109" s="17">
        <v>228</v>
      </c>
      <c r="D109" s="17">
        <v>48.08</v>
      </c>
      <c r="E109" s="8">
        <f t="shared" si="8"/>
        <v>21.087719298245613</v>
      </c>
    </row>
    <row r="110" spans="1:5" ht="15.75">
      <c r="A110" s="18" t="s">
        <v>237</v>
      </c>
      <c r="B110" s="16" t="s">
        <v>7</v>
      </c>
      <c r="C110" s="17">
        <v>0</v>
      </c>
      <c r="D110" s="17">
        <v>-832.48</v>
      </c>
      <c r="E110" s="16" t="s">
        <v>7</v>
      </c>
    </row>
    <row r="111" spans="1:5" ht="12.75">
      <c r="A111" s="5"/>
      <c r="B111" s="9"/>
      <c r="C111" s="10"/>
      <c r="D111" s="10"/>
      <c r="E111" s="10"/>
    </row>
  </sheetData>
  <sheetProtection/>
  <mergeCells count="1">
    <mergeCell ref="A7:D7"/>
  </mergeCells>
  <printOptions/>
  <pageMargins left="0.25" right="0.25" top="0.75" bottom="0.75" header="0.3" footer="0.3"/>
  <pageSetup fitToHeight="0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5">
      <selection activeCell="D21" sqref="D21"/>
    </sheetView>
  </sheetViews>
  <sheetFormatPr defaultColWidth="9.140625" defaultRowHeight="12.75"/>
  <cols>
    <col min="1" max="1" width="65.00390625" style="0" customWidth="1"/>
    <col min="2" max="2" width="8.140625" style="0" customWidth="1"/>
    <col min="3" max="3" width="8.421875" style="0" customWidth="1"/>
    <col min="4" max="4" width="16.00390625" style="0" customWidth="1"/>
    <col min="5" max="5" width="13.57421875" style="0" customWidth="1"/>
    <col min="6" max="6" width="7.140625" style="0" customWidth="1"/>
  </cols>
  <sheetData>
    <row r="1" spans="1:6" ht="15.75">
      <c r="A1" s="4"/>
      <c r="B1" s="4"/>
      <c r="C1" s="4"/>
      <c r="D1" s="4" t="s">
        <v>282</v>
      </c>
      <c r="E1" s="4"/>
      <c r="F1" s="4"/>
    </row>
    <row r="2" spans="1:6" ht="15.75">
      <c r="A2" s="4"/>
      <c r="B2" s="4"/>
      <c r="C2" s="4"/>
      <c r="D2" s="4" t="s">
        <v>262</v>
      </c>
      <c r="E2" s="4"/>
      <c r="F2" s="4"/>
    </row>
    <row r="3" spans="1:6" ht="15.75">
      <c r="A3" s="4"/>
      <c r="B3" s="4"/>
      <c r="C3" s="4"/>
      <c r="D3" s="4" t="s">
        <v>263</v>
      </c>
      <c r="E3" s="4"/>
      <c r="F3" s="4"/>
    </row>
    <row r="4" spans="1:6" ht="15.75">
      <c r="A4" s="4"/>
      <c r="B4" s="4"/>
      <c r="C4" s="4"/>
      <c r="D4" s="4" t="s">
        <v>264</v>
      </c>
      <c r="E4" s="4"/>
      <c r="F4" s="4"/>
    </row>
    <row r="5" spans="1:6" ht="15.75">
      <c r="A5" s="4"/>
      <c r="B5" s="4"/>
      <c r="C5" s="4"/>
      <c r="D5" s="4" t="s">
        <v>265</v>
      </c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37.5" customHeight="1">
      <c r="A7" s="44" t="s">
        <v>272</v>
      </c>
      <c r="B7" s="44"/>
      <c r="C7" s="44"/>
      <c r="D7" s="44"/>
      <c r="E7" s="44"/>
      <c r="F7" s="4"/>
    </row>
    <row r="8" spans="1:6" ht="15" customHeight="1">
      <c r="A8" s="6"/>
      <c r="B8" s="6"/>
      <c r="C8" s="6"/>
      <c r="D8" s="6"/>
      <c r="E8" s="6"/>
      <c r="F8" s="4"/>
    </row>
    <row r="9" spans="1:6" ht="71.25" customHeight="1">
      <c r="A9" s="20" t="s">
        <v>1</v>
      </c>
      <c r="B9" s="20" t="s">
        <v>285</v>
      </c>
      <c r="C9" s="20" t="s">
        <v>286</v>
      </c>
      <c r="D9" s="20" t="s">
        <v>3</v>
      </c>
      <c r="E9" s="38" t="s">
        <v>4</v>
      </c>
      <c r="F9" s="7" t="s">
        <v>268</v>
      </c>
    </row>
    <row r="10" spans="1:6" ht="18" customHeight="1">
      <c r="A10" s="39" t="s">
        <v>78</v>
      </c>
      <c r="B10" s="40" t="s">
        <v>287</v>
      </c>
      <c r="C10" s="40" t="s">
        <v>288</v>
      </c>
      <c r="D10" s="41">
        <f>D11+D12+D13+D14+D15</f>
        <v>4280.74</v>
      </c>
      <c r="E10" s="41">
        <f>E11+E12+E13+E14+E15</f>
        <v>1861.05</v>
      </c>
      <c r="F10" s="8">
        <f aca="true" t="shared" si="0" ref="F10:F22">E10/D10*100</f>
        <v>43.47495993683335</v>
      </c>
    </row>
    <row r="11" spans="1:6" ht="47.25">
      <c r="A11" s="22" t="s">
        <v>79</v>
      </c>
      <c r="B11" s="40" t="s">
        <v>287</v>
      </c>
      <c r="C11" s="40" t="s">
        <v>290</v>
      </c>
      <c r="D11" s="24">
        <v>4</v>
      </c>
      <c r="E11" s="42">
        <v>0</v>
      </c>
      <c r="F11" s="8">
        <f t="shared" si="0"/>
        <v>0</v>
      </c>
    </row>
    <row r="12" spans="1:6" ht="47.25" customHeight="1">
      <c r="A12" s="22" t="s">
        <v>89</v>
      </c>
      <c r="B12" s="40" t="s">
        <v>287</v>
      </c>
      <c r="C12" s="40" t="s">
        <v>289</v>
      </c>
      <c r="D12" s="24">
        <v>3884.07</v>
      </c>
      <c r="E12" s="24">
        <v>1678.74</v>
      </c>
      <c r="F12" s="8">
        <f t="shared" si="0"/>
        <v>43.221157188207215</v>
      </c>
    </row>
    <row r="13" spans="1:6" ht="47.25">
      <c r="A13" s="22" t="s">
        <v>104</v>
      </c>
      <c r="B13" s="40" t="s">
        <v>287</v>
      </c>
      <c r="C13" s="40" t="s">
        <v>291</v>
      </c>
      <c r="D13" s="24">
        <v>12</v>
      </c>
      <c r="E13" s="24">
        <v>0</v>
      </c>
      <c r="F13" s="8">
        <f t="shared" si="0"/>
        <v>0</v>
      </c>
    </row>
    <row r="14" spans="1:6" ht="18" customHeight="1">
      <c r="A14" s="22" t="s">
        <v>114</v>
      </c>
      <c r="B14" s="40" t="s">
        <v>287</v>
      </c>
      <c r="C14" s="40" t="s">
        <v>292</v>
      </c>
      <c r="D14" s="24">
        <v>10</v>
      </c>
      <c r="E14" s="24">
        <v>0</v>
      </c>
      <c r="F14" s="8">
        <f t="shared" si="0"/>
        <v>0</v>
      </c>
    </row>
    <row r="15" spans="1:6" ht="15.75" customHeight="1">
      <c r="A15" s="22" t="s">
        <v>122</v>
      </c>
      <c r="B15" s="40" t="s">
        <v>287</v>
      </c>
      <c r="C15" s="40" t="s">
        <v>293</v>
      </c>
      <c r="D15" s="24">
        <v>370.67</v>
      </c>
      <c r="E15" s="24">
        <v>182.31</v>
      </c>
      <c r="F15" s="8">
        <f t="shared" si="0"/>
        <v>49.18391021663474</v>
      </c>
    </row>
    <row r="16" spans="1:6" ht="14.25" customHeight="1">
      <c r="A16" s="43" t="s">
        <v>146</v>
      </c>
      <c r="B16" s="40" t="s">
        <v>294</v>
      </c>
      <c r="C16" s="40" t="s">
        <v>288</v>
      </c>
      <c r="D16" s="24">
        <f>D17</f>
        <v>949.7</v>
      </c>
      <c r="E16" s="24">
        <f>E17</f>
        <v>449.36</v>
      </c>
      <c r="F16" s="8">
        <f t="shared" si="0"/>
        <v>47.31599452458671</v>
      </c>
    </row>
    <row r="17" spans="1:6" ht="18" customHeight="1">
      <c r="A17" s="22" t="s">
        <v>148</v>
      </c>
      <c r="B17" s="40" t="s">
        <v>294</v>
      </c>
      <c r="C17" s="40" t="s">
        <v>290</v>
      </c>
      <c r="D17" s="24">
        <v>949.7</v>
      </c>
      <c r="E17" s="24">
        <v>449.36</v>
      </c>
      <c r="F17" s="8">
        <f t="shared" si="0"/>
        <v>47.31599452458671</v>
      </c>
    </row>
    <row r="18" spans="1:6" ht="18.75" customHeight="1">
      <c r="A18" s="43" t="s">
        <v>156</v>
      </c>
      <c r="B18" s="40" t="s">
        <v>289</v>
      </c>
      <c r="C18" s="40" t="s">
        <v>288</v>
      </c>
      <c r="D18" s="24">
        <f>D19+D20</f>
        <v>5101.11</v>
      </c>
      <c r="E18" s="24">
        <f>E19+E20</f>
        <v>2211.04</v>
      </c>
      <c r="F18" s="8">
        <f t="shared" si="0"/>
        <v>43.3442917325837</v>
      </c>
    </row>
    <row r="19" spans="1:6" ht="20.25" customHeight="1">
      <c r="A19" s="22" t="s">
        <v>158</v>
      </c>
      <c r="B19" s="40" t="s">
        <v>289</v>
      </c>
      <c r="C19" s="40" t="s">
        <v>295</v>
      </c>
      <c r="D19" s="24">
        <v>1</v>
      </c>
      <c r="E19" s="24">
        <v>0</v>
      </c>
      <c r="F19" s="8">
        <f t="shared" si="0"/>
        <v>0</v>
      </c>
    </row>
    <row r="20" spans="1:6" ht="16.5" customHeight="1">
      <c r="A20" s="22" t="s">
        <v>166</v>
      </c>
      <c r="B20" s="40" t="s">
        <v>289</v>
      </c>
      <c r="C20" s="40" t="s">
        <v>296</v>
      </c>
      <c r="D20" s="24">
        <f>5013.11+87</f>
        <v>5100.11</v>
      </c>
      <c r="E20" s="24">
        <v>2211.04</v>
      </c>
      <c r="F20" s="8">
        <f t="shared" si="0"/>
        <v>43.35279043001034</v>
      </c>
    </row>
    <row r="21" spans="1:6" ht="16.5" customHeight="1">
      <c r="A21" s="43" t="s">
        <v>176</v>
      </c>
      <c r="B21" s="40" t="s">
        <v>297</v>
      </c>
      <c r="C21" s="40" t="s">
        <v>288</v>
      </c>
      <c r="D21" s="24">
        <f>D22+D23</f>
        <v>9300.22</v>
      </c>
      <c r="E21" s="24">
        <f>E22+E23</f>
        <v>2296.93</v>
      </c>
      <c r="F21" s="8">
        <f t="shared" si="0"/>
        <v>24.697587798998303</v>
      </c>
    </row>
    <row r="22" spans="1:6" ht="18" customHeight="1">
      <c r="A22" s="22" t="s">
        <v>178</v>
      </c>
      <c r="B22" s="40" t="s">
        <v>297</v>
      </c>
      <c r="C22" s="40" t="s">
        <v>287</v>
      </c>
      <c r="D22" s="24">
        <v>100</v>
      </c>
      <c r="E22" s="24">
        <v>23.33</v>
      </c>
      <c r="F22" s="8">
        <f t="shared" si="0"/>
        <v>23.33</v>
      </c>
    </row>
    <row r="23" spans="1:6" ht="17.25" customHeight="1">
      <c r="A23" s="22" t="s">
        <v>187</v>
      </c>
      <c r="B23" s="40" t="s">
        <v>297</v>
      </c>
      <c r="C23" s="40" t="s">
        <v>290</v>
      </c>
      <c r="D23" s="24">
        <v>9200.22</v>
      </c>
      <c r="E23" s="24">
        <v>2273.6</v>
      </c>
      <c r="F23" s="8">
        <f>E23/D23*100</f>
        <v>24.712452528309107</v>
      </c>
    </row>
    <row r="24" spans="1:6" ht="15" customHeight="1">
      <c r="A24" s="43" t="s">
        <v>218</v>
      </c>
      <c r="B24" s="40" t="s">
        <v>295</v>
      </c>
      <c r="C24" s="40" t="s">
        <v>288</v>
      </c>
      <c r="D24" s="24">
        <f>D25</f>
        <v>4368.2</v>
      </c>
      <c r="E24" s="24">
        <f>E25</f>
        <v>1744.95</v>
      </c>
      <c r="F24" s="8">
        <f>E24/D24*100</f>
        <v>39.94665995146743</v>
      </c>
    </row>
    <row r="25" spans="1:6" ht="19.5" customHeight="1">
      <c r="A25" s="22" t="s">
        <v>220</v>
      </c>
      <c r="B25" s="40" t="s">
        <v>295</v>
      </c>
      <c r="C25" s="40" t="s">
        <v>287</v>
      </c>
      <c r="D25" s="24">
        <v>4368.2</v>
      </c>
      <c r="E25" s="24">
        <v>1744.95</v>
      </c>
      <c r="F25" s="8">
        <f>E25/D25*100</f>
        <v>39.94665995146743</v>
      </c>
    </row>
    <row r="26" spans="1:6" ht="17.25" customHeight="1">
      <c r="A26" s="43" t="s">
        <v>226</v>
      </c>
      <c r="B26" s="40" t="s">
        <v>292</v>
      </c>
      <c r="C26" s="40" t="s">
        <v>288</v>
      </c>
      <c r="D26" s="24">
        <f>D27</f>
        <v>228</v>
      </c>
      <c r="E26" s="24">
        <f>E27</f>
        <v>48.08</v>
      </c>
      <c r="F26" s="8">
        <f>E26/D26*100</f>
        <v>21.087719298245613</v>
      </c>
    </row>
    <row r="27" spans="1:6" ht="21.75" customHeight="1" thickBot="1">
      <c r="A27" s="22" t="s">
        <v>228</v>
      </c>
      <c r="B27" s="40" t="s">
        <v>292</v>
      </c>
      <c r="C27" s="40" t="s">
        <v>294</v>
      </c>
      <c r="D27" s="24">
        <v>228</v>
      </c>
      <c r="E27" s="24">
        <v>48.08</v>
      </c>
      <c r="F27" s="8">
        <f>E27/D27*100</f>
        <v>21.087719298245613</v>
      </c>
    </row>
    <row r="28" spans="1:6" ht="12.75">
      <c r="A28" s="1"/>
      <c r="B28" s="2"/>
      <c r="C28" s="2"/>
      <c r="D28" s="3"/>
      <c r="E28" s="3"/>
      <c r="F28" s="3"/>
    </row>
  </sheetData>
  <sheetProtection/>
  <mergeCells count="1">
    <mergeCell ref="A7:E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1.421875" style="0" customWidth="1"/>
    <col min="2" max="2" width="25.8515625" style="0" customWidth="1"/>
    <col min="3" max="3" width="16.57421875" style="0" customWidth="1"/>
    <col min="4" max="4" width="23.00390625" style="0" customWidth="1"/>
  </cols>
  <sheetData>
    <row r="1" spans="1:4" ht="15.75">
      <c r="A1" s="4"/>
      <c r="B1" s="4"/>
      <c r="C1" s="4"/>
      <c r="D1" s="4" t="s">
        <v>284</v>
      </c>
    </row>
    <row r="2" spans="1:4" ht="15.75">
      <c r="A2" s="4"/>
      <c r="B2" s="4"/>
      <c r="C2" s="4"/>
      <c r="D2" s="4" t="s">
        <v>262</v>
      </c>
    </row>
    <row r="3" spans="1:4" ht="15.75">
      <c r="A3" s="4"/>
      <c r="B3" s="4"/>
      <c r="C3" s="4"/>
      <c r="D3" s="4" t="s">
        <v>263</v>
      </c>
    </row>
    <row r="4" spans="1:4" ht="15.75">
      <c r="A4" s="4"/>
      <c r="B4" s="4"/>
      <c r="C4" s="4"/>
      <c r="D4" s="4" t="s">
        <v>264</v>
      </c>
    </row>
    <row r="5" spans="1:4" ht="15.75">
      <c r="A5" s="4"/>
      <c r="B5" s="4"/>
      <c r="C5" s="4"/>
      <c r="D5" s="4" t="s">
        <v>265</v>
      </c>
    </row>
    <row r="6" spans="1:4" ht="15.75">
      <c r="A6" s="4"/>
      <c r="B6" s="4"/>
      <c r="C6" s="4"/>
      <c r="D6" s="4"/>
    </row>
    <row r="7" spans="1:4" ht="42.75" customHeight="1">
      <c r="A7" s="46" t="s">
        <v>273</v>
      </c>
      <c r="B7" s="45"/>
      <c r="C7" s="45"/>
      <c r="D7" s="45"/>
    </row>
    <row r="8" spans="1:4" ht="15.75">
      <c r="A8" s="19"/>
      <c r="B8" s="32"/>
      <c r="C8" s="32"/>
      <c r="D8" s="32"/>
    </row>
    <row r="9" spans="1:4" ht="88.5" customHeight="1">
      <c r="A9" s="20" t="s">
        <v>1</v>
      </c>
      <c r="B9" s="20" t="s">
        <v>238</v>
      </c>
      <c r="C9" s="20" t="s">
        <v>3</v>
      </c>
      <c r="D9" s="20" t="s">
        <v>4</v>
      </c>
    </row>
    <row r="10" spans="1:4" ht="16.5" thickBot="1">
      <c r="A10" s="33" t="s">
        <v>5</v>
      </c>
      <c r="B10" s="21">
        <v>2</v>
      </c>
      <c r="C10" s="21">
        <v>3</v>
      </c>
      <c r="D10" s="21">
        <v>4</v>
      </c>
    </row>
    <row r="11" spans="1:4" ht="15.75">
      <c r="A11" s="18" t="s">
        <v>239</v>
      </c>
      <c r="B11" s="34" t="s">
        <v>7</v>
      </c>
      <c r="C11" s="24" t="s">
        <v>240</v>
      </c>
      <c r="D11" s="24">
        <f>D17</f>
        <v>832.48</v>
      </c>
    </row>
    <row r="12" spans="1:4" ht="15.75">
      <c r="A12" s="18" t="s">
        <v>8</v>
      </c>
      <c r="B12" s="35"/>
      <c r="C12" s="36"/>
      <c r="D12" s="36"/>
    </row>
    <row r="13" spans="1:4" ht="36" customHeight="1">
      <c r="A13" s="18" t="s">
        <v>274</v>
      </c>
      <c r="B13" s="37" t="s">
        <v>276</v>
      </c>
      <c r="C13" s="24"/>
      <c r="D13" s="24"/>
    </row>
    <row r="14" spans="1:4" ht="47.25">
      <c r="A14" s="18" t="s">
        <v>275</v>
      </c>
      <c r="B14" s="37" t="s">
        <v>277</v>
      </c>
      <c r="C14" s="36"/>
      <c r="D14" s="36"/>
    </row>
    <row r="15" spans="1:4" ht="47.25">
      <c r="A15" s="18" t="s">
        <v>278</v>
      </c>
      <c r="B15" s="37" t="s">
        <v>279</v>
      </c>
      <c r="C15" s="24"/>
      <c r="D15" s="24"/>
    </row>
    <row r="16" spans="1:4" ht="47.25">
      <c r="A16" s="18" t="s">
        <v>280</v>
      </c>
      <c r="B16" s="37" t="s">
        <v>281</v>
      </c>
      <c r="C16" s="24"/>
      <c r="D16" s="24"/>
    </row>
    <row r="17" spans="1:4" ht="17.25" customHeight="1">
      <c r="A17" s="18" t="s">
        <v>241</v>
      </c>
      <c r="B17" s="34" t="s">
        <v>242</v>
      </c>
      <c r="C17" s="24"/>
      <c r="D17" s="24">
        <f>D18</f>
        <v>832.48</v>
      </c>
    </row>
    <row r="18" spans="1:4" ht="19.5" customHeight="1">
      <c r="A18" s="18" t="s">
        <v>243</v>
      </c>
      <c r="B18" s="34" t="s">
        <v>244</v>
      </c>
      <c r="C18" s="24"/>
      <c r="D18" s="24">
        <v>832.48</v>
      </c>
    </row>
    <row r="19" spans="1:4" ht="16.5" customHeight="1">
      <c r="A19" s="18" t="s">
        <v>245</v>
      </c>
      <c r="B19" s="34" t="s">
        <v>246</v>
      </c>
      <c r="C19" s="24">
        <f aca="true" t="shared" si="0" ref="C19:D21">C20</f>
        <v>-24227.97</v>
      </c>
      <c r="D19" s="24">
        <f t="shared" si="0"/>
        <v>-7778.92</v>
      </c>
    </row>
    <row r="20" spans="1:4" ht="18" customHeight="1">
      <c r="A20" s="18" t="s">
        <v>247</v>
      </c>
      <c r="B20" s="34" t="s">
        <v>248</v>
      </c>
      <c r="C20" s="24">
        <f t="shared" si="0"/>
        <v>-24227.97</v>
      </c>
      <c r="D20" s="24">
        <f t="shared" si="0"/>
        <v>-7778.92</v>
      </c>
    </row>
    <row r="21" spans="1:4" ht="18" customHeight="1">
      <c r="A21" s="18" t="s">
        <v>249</v>
      </c>
      <c r="B21" s="34" t="s">
        <v>250</v>
      </c>
      <c r="C21" s="24">
        <f t="shared" si="0"/>
        <v>-24227.97</v>
      </c>
      <c r="D21" s="24">
        <f t="shared" si="0"/>
        <v>-7778.92</v>
      </c>
    </row>
    <row r="22" spans="1:4" ht="20.25" customHeight="1">
      <c r="A22" s="18" t="s">
        <v>251</v>
      </c>
      <c r="B22" s="34" t="s">
        <v>252</v>
      </c>
      <c r="C22" s="24">
        <f>-24140.97-87</f>
        <v>-24227.97</v>
      </c>
      <c r="D22" s="24">
        <v>-7778.92</v>
      </c>
    </row>
    <row r="23" spans="1:4" ht="18" customHeight="1">
      <c r="A23" s="18" t="s">
        <v>253</v>
      </c>
      <c r="B23" s="34" t="s">
        <v>254</v>
      </c>
      <c r="C23" s="24">
        <f aca="true" t="shared" si="1" ref="C23:D25">C24</f>
        <v>24227.97</v>
      </c>
      <c r="D23" s="24">
        <f t="shared" si="1"/>
        <v>8611.41</v>
      </c>
    </row>
    <row r="24" spans="1:4" ht="16.5" customHeight="1">
      <c r="A24" s="18" t="s">
        <v>255</v>
      </c>
      <c r="B24" s="34" t="s">
        <v>256</v>
      </c>
      <c r="C24" s="24">
        <f t="shared" si="1"/>
        <v>24227.97</v>
      </c>
      <c r="D24" s="24">
        <f t="shared" si="1"/>
        <v>8611.41</v>
      </c>
    </row>
    <row r="25" spans="1:4" ht="18.75" customHeight="1">
      <c r="A25" s="18" t="s">
        <v>257</v>
      </c>
      <c r="B25" s="34" t="s">
        <v>258</v>
      </c>
      <c r="C25" s="24">
        <f t="shared" si="1"/>
        <v>24227.97</v>
      </c>
      <c r="D25" s="24">
        <f t="shared" si="1"/>
        <v>8611.41</v>
      </c>
    </row>
    <row r="26" spans="1:4" ht="33.75" customHeight="1" thickBot="1">
      <c r="A26" s="18" t="s">
        <v>259</v>
      </c>
      <c r="B26" s="34" t="s">
        <v>260</v>
      </c>
      <c r="C26" s="24">
        <f>24140.97+87</f>
        <v>24227.97</v>
      </c>
      <c r="D26" s="24">
        <v>8611.41</v>
      </c>
    </row>
    <row r="27" spans="1:4" ht="12.75">
      <c r="A27" s="5"/>
      <c r="B27" s="2"/>
      <c r="C27" s="3"/>
      <c r="D27" s="3"/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№1</cp:lastModifiedBy>
  <cp:lastPrinted>2020-07-07T01:31:08Z</cp:lastPrinted>
  <dcterms:modified xsi:type="dcterms:W3CDTF">2020-07-07T01:31:12Z</dcterms:modified>
  <cp:category/>
  <cp:version/>
  <cp:contentType/>
  <cp:contentStatus/>
</cp:coreProperties>
</file>