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Расходы (2)" sheetId="3" r:id="rId3"/>
    <sheet name="Источники" sheetId="4" r:id="rId4"/>
  </sheets>
  <definedNames>
    <definedName name="__bookmark_1" localSheetId="2">'Доходы'!#REF!</definedName>
    <definedName name="__bookmark_1">'Доходы'!#REF!</definedName>
    <definedName name="__bookmark_2">'Доходы'!$A$9:$E$40</definedName>
    <definedName name="__bookmark_4" localSheetId="2">'Расходы (2)'!$A$1:$F$28</definedName>
    <definedName name="__bookmark_4">'Расходы'!$A$1:$E$101</definedName>
    <definedName name="__bookmark_6">'Источники'!$A$7:$D$27</definedName>
    <definedName name="__bookmark_7">'Источники'!#REF!</definedName>
    <definedName name="_xlnm.Print_Titles" localSheetId="0">'Доходы'!$9:$10</definedName>
    <definedName name="_xlnm.Print_Titles" localSheetId="3">'Источники'!$7:$10</definedName>
    <definedName name="_xlnm.Print_Titles" localSheetId="1">'Расходы'!$1:$5</definedName>
    <definedName name="_xlnm.Print_Titles" localSheetId="2">'Расходы (2)'!$1:$5</definedName>
  </definedNames>
  <calcPr fullCalcOnLoad="1"/>
</workbook>
</file>

<file path=xl/sharedStrings.xml><?xml version="1.0" encoding="utf-8"?>
<sst xmlns="http://schemas.openxmlformats.org/spreadsheetml/2006/main" count="372" uniqueCount="268">
  <si>
    <t>Администрация Родинского сельсовета Родинского района Алтайского края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</si>
  <si>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</si>
  <si>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</si>
  <si>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</si>
  <si>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</si>
  <si>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</si>
  <si>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</si>
  <si>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</si>
  <si>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</si>
  <si>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</si>
  <si>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</si>
  <si>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</si>
  <si>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</si>
  <si>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</si>
  <si>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</si>
  <si>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</si>
  <si>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</si>
  <si>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</si>
  <si>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</si>
  <si>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</si>
  <si>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</si>
  <si>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</si>
  <si>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</si>
  <si>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</si>
  <si>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</si>
  <si>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</si>
  <si>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</si>
  <si>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</si>
  <si>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</si>
  <si>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</si>
  <si>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</si>
  <si>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</si>
  <si>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</si>
  <si>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</si>
  <si>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</si>
  <si>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</si>
  <si>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</si>
  <si>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</si>
  <si>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</si>
  <si>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</si>
  <si>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</si>
  <si>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</si>
  <si>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</si>
  <si>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</si>
  <si>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</si>
  <si>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</si>
  <si>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</si>
  <si>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</si>
  <si>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</si>
  <si>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</si>
  <si>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</si>
  <si>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</si>
  <si>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</si>
  <si>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</si>
  <si>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</si>
  <si>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</si>
  <si>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</si>
  <si>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</si>
  <si>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</si>
  <si>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Код расхода по бюджетной классификации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</si>
  <si>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</si>
  <si>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</si>
  <si>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</si>
  <si>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</si>
  <si>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000 0103 0100000000 000</t>
  </si>
  <si>
    <t>Расходы на обеспечение деятельности органов местного самоуправления</t>
  </si>
  <si>
    <t>000 0103 0120000000 000</t>
  </si>
  <si>
    <t>Центральный аппарат органов местного самоуправления</t>
  </si>
  <si>
    <t>000 0103 0120010110 000</t>
  </si>
  <si>
    <t>Закупка товаров, работ и услуг для обеспечения государственных (муниципальных) нужд</t>
  </si>
  <si>
    <t>000 0103 0120010110 200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</si>
  <si>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</si>
  <si>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</si>
  <si>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</si>
  <si>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000 0104 0120000000 000</t>
  </si>
  <si>
    <t>000 0104 0120010110 000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</si>
  <si>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</si>
  <si>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000 0104 0120010110 100</t>
  </si>
  <si>
    <t>000 0104 0120010110 200</t>
  </si>
  <si>
    <t>Иные бюджетные ассигнования</t>
  </si>
  <si>
    <t>000 0104 0120010110 800</t>
  </si>
  <si>
    <t>Глава местной администрации (исполнительно-распорядительного органа муниципального образования)</t>
  </si>
  <si>
    <t>000 0104 0120010130 000</t>
  </si>
  <si>
    <t>000 0104 0120010130 100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</si>
  <si>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</si>
  <si>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</si>
  <si>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 общего характера бюджетам субъектов Российской Федерации и муниципальных образований</t>
  </si>
  <si>
    <t>000 0106 9800000000 000</t>
  </si>
  <si>
    <t>Иные межбюджетные трансферты общего характера</t>
  </si>
  <si>
    <t>000 0106 9850000000 000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</si>
  <si>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</si>
  <si>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000 0106 9850060510 000</t>
  </si>
  <si>
    <t>Межбюджетные трансферты</t>
  </si>
  <si>
    <t>000 0106 9850060510 500</t>
  </si>
  <si>
    <t>Резервные фонды</t>
  </si>
  <si>
    <t>000 0111 0000000000 000</t>
  </si>
  <si>
    <t>Иные расходы органов государственной власти субъектов Российской Федерации и органов местного самоуправления</t>
  </si>
  <si>
    <t>000 0111 9900000000 000</t>
  </si>
  <si>
    <t>000 0111 9910000000 000</t>
  </si>
  <si>
    <t>Резервные фонды местных администраций</t>
  </si>
  <si>
    <t>000 0111 9910014100 000</t>
  </si>
  <si>
    <t>000 0111 9910014100 800</t>
  </si>
  <si>
    <t>Другие общегосударственные вопросы</t>
  </si>
  <si>
    <t>Руководство и управление в сфере установленных функций</t>
  </si>
  <si>
    <t>Иные вопросы в области национальной экономики</t>
  </si>
  <si>
    <t>000 0113 9900000000 000</t>
  </si>
  <si>
    <t>Расходы на выполнение других обязательств государства</t>
  </si>
  <si>
    <t>000 0113 9990000000 000</t>
  </si>
  <si>
    <t>Прочие выплаты по обязательствам государства</t>
  </si>
  <si>
    <t>000 0113 9990014710 000</t>
  </si>
  <si>
    <t>000 0113 9990014710 200</t>
  </si>
  <si>
    <t>000 0113 9990014710 800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</si>
  <si>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</si>
  <si>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</si>
  <si>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</si>
  <si>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</si>
  <si>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000 0203 0100000000 000</t>
  </si>
  <si>
    <t>000 0203 0140000000 000</t>
  </si>
  <si>
    <t>Осуществление первичного воинского учета на территориях, где отсутствуют военные комиссариаты</t>
  </si>
  <si>
    <t>000 0203 0140051180 000</t>
  </si>
  <si>
    <t>000 0203 0140051180 100</t>
  </si>
  <si>
    <t>000 0203 0140051180 200</t>
  </si>
  <si>
    <t>НАЦИОНАЛЬНАЯ ЭКОНОМИКА</t>
  </si>
  <si>
    <t>000 0400 0000000000 000</t>
  </si>
  <si>
    <t>Транспорт</t>
  </si>
  <si>
    <t>000 0408 0000000000 000</t>
  </si>
  <si>
    <t>000 0408 9100000000 000</t>
  </si>
  <si>
    <t>Мероприятия в сфере транспорта и дорожного хозяйства</t>
  </si>
  <si>
    <t>000 0408 9120000000 000</t>
  </si>
  <si>
    <t>Отдельные мероприятия в других видах транспорта</t>
  </si>
  <si>
    <t>000 0408 9120017230 000</t>
  </si>
  <si>
    <t>000 0408 9120017230 200</t>
  </si>
  <si>
    <t>Дорожное хозяйство (дорожные фонды)</t>
  </si>
  <si>
    <t>000 0409 0000000000 000</t>
  </si>
  <si>
    <t>000 0409 1700000000 000</t>
  </si>
  <si>
    <t>Субсидии на содержание, ремонт, реконструкцию и строительство автомобильных дорог, явяляющихся муниципальной собственностью</t>
  </si>
  <si>
    <t>000 0409 1720067270 000</t>
  </si>
  <si>
    <t>000 0409 1720067270 200</t>
  </si>
  <si>
    <t>000 0409 17200S1030 000</t>
  </si>
  <si>
    <t>000 0409 17200S1030 200</t>
  </si>
  <si>
    <t>ЖИЛИЩНО-КОММУНАЛЬНОЕ ХОЗЯЙСТВО</t>
  </si>
  <si>
    <t>000 0500 0000000000 000</t>
  </si>
  <si>
    <t>Жилищное хозяйство</t>
  </si>
  <si>
    <t>000 0501 0000000000 000</t>
  </si>
  <si>
    <t>Иные вопросы в области жилищно-коммунального хозяйства</t>
  </si>
  <si>
    <t>000 0501 9200000000 000</t>
  </si>
  <si>
    <t>Иные расходы в области жилищно-коммунального хозяйства</t>
  </si>
  <si>
    <t>000 0501 9290000000 000</t>
  </si>
  <si>
    <t>Мероприятия в области жилищного хозяйства</t>
  </si>
  <si>
    <t>000 0501 9290018020 000</t>
  </si>
  <si>
    <t>000 0501 9290018020 200</t>
  </si>
  <si>
    <t>Благоустройство</t>
  </si>
  <si>
    <t>000 0503 0000000000 000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</si>
  <si>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</si>
  <si>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000 0503 7200000000 000</t>
  </si>
  <si>
    <t>Подпрограмма "Повышение эффективности бюджетных расходов в Алтайском крае"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</si>
  <si>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000 0503 7220000000 000</t>
  </si>
  <si>
    <t>Софинансирование реализации проектов развития (создания) общественной инфраструктуры, основанных на местных инициативах</t>
  </si>
  <si>
    <t>000 0503 9290000000 000</t>
  </si>
  <si>
    <t>Уличное освещение</t>
  </si>
  <si>
    <t>000 0503 9290018050 000</t>
  </si>
  <si>
    <t>000 0503 9290018050 200</t>
  </si>
  <si>
    <t>Озеленение</t>
  </si>
  <si>
    <t>000 0503 9290018060 000</t>
  </si>
  <si>
    <t>000 0503 9290018060 200</t>
  </si>
  <si>
    <t>Организация и содержание мест захоронения</t>
  </si>
  <si>
    <t>000 0503 9290018070 000</t>
  </si>
  <si>
    <t>000 0503 9290018070 200</t>
  </si>
  <si>
    <t>Прочие мероприятия по благоустройству городских округов и поселений</t>
  </si>
  <si>
    <t>000 0503 9290018080 000</t>
  </si>
  <si>
    <t>000 0503 9290018080 200</t>
  </si>
  <si>
    <t>Сбор и удаление твердых отходов</t>
  </si>
  <si>
    <t>000 0503 9290018090 000</t>
  </si>
  <si>
    <t>000 0503 9290018090 200</t>
  </si>
  <si>
    <t>КУЛЬТУРА, КИНЕМАТОГРАФИЯ</t>
  </si>
  <si>
    <t>000 0800 0000000000 000</t>
  </si>
  <si>
    <t>Культура</t>
  </si>
  <si>
    <t>000 0801 0000000000 000</t>
  </si>
  <si>
    <t>000 0801 9800000000 000</t>
  </si>
  <si>
    <t>000 0801 9850000000 000</t>
  </si>
  <si>
    <t>000 0801 9850060510 000</t>
  </si>
  <si>
    <t>000 0801 9850060510 500</t>
  </si>
  <si>
    <t>ФИЗИЧЕСКАЯ КУЛЬТУРА И СПОРТ</t>
  </si>
  <si>
    <t>000 1100 0000000000 000</t>
  </si>
  <si>
    <t>Массовый спорт</t>
  </si>
  <si>
    <t>000 1102 0000000000 000</t>
  </si>
  <si>
    <t>Иные вопросы в отраслях социальной сферы</t>
  </si>
  <si>
    <t>000 1102 9000000000 000</t>
  </si>
  <si>
    <t>Иные вопросы в сфере здравоохранения, физической культуры и спорта</t>
  </si>
  <si>
    <t>000 1102 9030000000 000</t>
  </si>
  <si>
    <t>Мероприятия в области здравоохранения, спорта и физической культуры, туризма</t>
  </si>
  <si>
    <t>000 1102 9030016670 000</t>
  </si>
  <si>
    <t>000 1102 9030016670 200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</si>
  <si>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</si>
  <si>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</si>
  <si>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</si>
  <si>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0,00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</si>
  <si>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</si>
  <si>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</si>
  <si>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</si>
  <si>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</si>
  <si>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</si>
  <si>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</si>
  <si>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</si>
  <si>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</si>
  <si>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</si>
  <si>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</si>
  <si>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</si>
  <si>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</si>
  <si>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</si>
  <si>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</si>
  <si>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</si>
  <si>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</si>
  <si>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</si>
  <si>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</si>
  <si>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</si>
  <si>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</si>
  <si>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Приложение 1 к </t>
  </si>
  <si>
    <t xml:space="preserve">постановлению </t>
  </si>
  <si>
    <t>Администрации</t>
  </si>
  <si>
    <t>Родинского сельсовета</t>
  </si>
  <si>
    <t>тыс.руб.</t>
  </si>
  <si>
    <t>% исполнения</t>
  </si>
  <si>
    <t>303 0100 0000000000 000</t>
  </si>
  <si>
    <t>303 0113 0000000000 000</t>
  </si>
  <si>
    <t>Источники финансирования дефицита бюджета поселения по кодам классификации источников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</si>
  <si>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</si>
  <si>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</si>
  <si>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303 01030100000000700</t>
  </si>
  <si>
    <t>303 01030100100000710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</si>
  <si>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</si>
  <si>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303 01030100000000800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</si>
  <si>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</si>
  <si>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303 01030100100000810</t>
  </si>
  <si>
    <t xml:space="preserve">Приложение 3 к </t>
  </si>
  <si>
    <t xml:space="preserve">Приложение 2 к </t>
  </si>
  <si>
    <t xml:space="preserve">Приложение 4 к </t>
  </si>
  <si>
    <t>Рз</t>
  </si>
  <si>
    <t>ПР</t>
  </si>
  <si>
    <t>01</t>
  </si>
  <si>
    <t>00</t>
  </si>
  <si>
    <t>04</t>
  </si>
  <si>
    <t>03</t>
  </si>
  <si>
    <t>06</t>
  </si>
  <si>
    <t>11</t>
  </si>
  <si>
    <t>13</t>
  </si>
  <si>
    <t>02</t>
  </si>
  <si>
    <t>08</t>
  </si>
  <si>
    <t>09</t>
  </si>
  <si>
    <t>05</t>
  </si>
  <si>
    <t>ПРОЧИЕ НЕНАЛОГОВЫЕ ДОХОДЫ</t>
  </si>
  <si>
    <t>000 11700000000000000</t>
  </si>
  <si>
    <t>000 11715030100000150</t>
  </si>
  <si>
    <t>000 0113 9990014710 100</t>
  </si>
  <si>
    <t>Инициативные платежи, зачисляемые в бюджеты сельских поселений</t>
  </si>
  <si>
    <t>000 0503 9290018050 800</t>
  </si>
  <si>
    <t>от 25.04.2022 №23</t>
  </si>
  <si>
    <t>000 0503 72200S026Н 200</t>
  </si>
  <si>
    <t>00 0503 72200S026Н 200</t>
  </si>
  <si>
    <t>000 0503 72200S026В 200</t>
  </si>
  <si>
    <t>000 0503 72200S026В 000</t>
  </si>
  <si>
    <t>Государственная программа Алтайского края "Комплексное развитие сельских территорий Алтайского края"</t>
  </si>
  <si>
    <t xml:space="preserve">Проектирование, строительство, реконструкция, капитальный ремонт и ремонт автомобильных дорог общего пользования местного значения. </t>
  </si>
  <si>
    <t>Содержание, ремонт, реконструкция и строительство автомобильных дорог, являющихся муниципальной собственностью</t>
  </si>
  <si>
    <t>Доходы бюджета поселения за 1 квартал 2023 года</t>
  </si>
  <si>
    <t>от 25.04.2023 № 23</t>
  </si>
  <si>
    <t>Расходы бюджета поселения  в разрезе разделов и подразделов классификации расходов бюджетов за 1 квартал 2023 года</t>
  </si>
  <si>
    <t>Расходы бюджета поселения в разрезе ведомственной структуры расходов бюджетов за 1 квартал 2023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</si>
</sst>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43">
    <font>
      <sz val="10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175" fontId="4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87" fontId="4" fillId="0" borderId="16" xfId="0" applyNumberFormat="1" applyFont="1" applyBorder="1" applyAlignment="1">
      <alignment horizontal="right" wrapText="1"/>
    </xf>
    <xf numFmtId="187" fontId="4" fillId="0" borderId="21" xfId="0" applyNumberFormat="1" applyFont="1" applyBorder="1" applyAlignment="1">
      <alignment horizontal="right" wrapText="1"/>
    </xf>
    <xf numFmtId="187" fontId="0" fillId="0" borderId="0" xfId="0" applyNumberFormat="1" applyAlignment="1">
      <alignment/>
    </xf>
    <xf numFmtId="175" fontId="4" fillId="0" borderId="16" xfId="0" applyNumberFormat="1" applyFont="1" applyBorder="1" applyAlignment="1">
      <alignment horizontal="right" wrapText="1"/>
    </xf>
    <xf numFmtId="175" fontId="4" fillId="0" borderId="17" xfId="0" applyNumberFormat="1" applyFont="1" applyBorder="1" applyAlignment="1">
      <alignment horizontal="right" wrapText="1"/>
    </xf>
    <xf numFmtId="175" fontId="5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175" fontId="7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75" fontId="4" fillId="0" borderId="22" xfId="0" applyNumberFormat="1" applyFont="1" applyBorder="1" applyAlignment="1">
      <alignment horizontal="right" wrapText="1"/>
    </xf>
    <xf numFmtId="175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0" zoomScaleNormal="80" zoomScalePageLayoutView="0" workbookViewId="0" topLeftCell="A1">
      <selection activeCell="J22" sqref="J22"/>
    </sheetView>
  </sheetViews>
  <sheetFormatPr defaultColWidth="9.140625" defaultRowHeight="12.75"/>
  <cols>
    <col min="1" max="1" width="55.421875" style="0" customWidth="1"/>
    <col min="2" max="2" width="26.7109375" style="0" customWidth="1"/>
    <col min="3" max="3" width="12.57421875" style="0" customWidth="1"/>
    <col min="4" max="4" width="13.140625" style="0" customWidth="1"/>
    <col min="5" max="5" width="10.00390625" style="0" customWidth="1"/>
  </cols>
  <sheetData>
    <row r="1" spans="1:5" ht="15.75">
      <c r="A1" s="4"/>
      <c r="B1" s="4"/>
      <c r="C1" s="4" t="s">
        <v>217</v>
      </c>
      <c r="D1" s="4"/>
      <c r="E1" s="4"/>
    </row>
    <row r="2" spans="1:5" ht="15.75">
      <c r="A2" s="4"/>
      <c r="B2" s="4"/>
      <c r="C2" s="4" t="s">
        <v>218</v>
      </c>
      <c r="D2" s="4"/>
      <c r="E2" s="4"/>
    </row>
    <row r="3" spans="1:5" ht="15.75">
      <c r="A3" s="4"/>
      <c r="B3" s="4"/>
      <c r="C3" s="4" t="s">
        <v>219</v>
      </c>
      <c r="D3" s="4"/>
      <c r="E3" s="4"/>
    </row>
    <row r="4" spans="1:5" ht="15.75">
      <c r="A4" s="4"/>
      <c r="B4" s="4"/>
      <c r="C4" s="4" t="s">
        <v>220</v>
      </c>
      <c r="D4" s="4"/>
      <c r="E4" s="4"/>
    </row>
    <row r="5" spans="1:5" ht="15.75">
      <c r="A5" s="4"/>
      <c r="B5" s="4"/>
      <c r="C5" s="4" t="s">
        <v>256</v>
      </c>
      <c r="D5" s="4"/>
      <c r="E5" s="4"/>
    </row>
    <row r="6" spans="1:5" ht="15.75">
      <c r="A6" s="4"/>
      <c r="B6" s="4"/>
      <c r="C6" s="4"/>
      <c r="D6" s="4"/>
      <c r="E6" s="4"/>
    </row>
    <row r="7" spans="1:5" ht="15" customHeight="1">
      <c r="A7" s="44" t="s">
        <v>264</v>
      </c>
      <c r="B7" s="45"/>
      <c r="C7" s="45"/>
      <c r="D7" s="45"/>
      <c r="E7" s="4"/>
    </row>
    <row r="8" spans="1:5" ht="15.75">
      <c r="A8" s="31"/>
      <c r="B8" s="31"/>
      <c r="C8" s="31"/>
      <c r="D8" s="4"/>
      <c r="E8" s="31" t="s">
        <v>221</v>
      </c>
    </row>
    <row r="9" spans="1:5" ht="67.5" customHeight="1">
      <c r="A9" s="7" t="s">
        <v>1</v>
      </c>
      <c r="B9" s="7" t="s">
        <v>2</v>
      </c>
      <c r="C9" s="7" t="s">
        <v>3</v>
      </c>
      <c r="D9" s="7" t="s">
        <v>4</v>
      </c>
      <c r="E9" s="7" t="s">
        <v>222</v>
      </c>
    </row>
    <row r="10" spans="1:5" ht="15.75">
      <c r="A10" s="7" t="s">
        <v>5</v>
      </c>
      <c r="B10" s="7">
        <v>2</v>
      </c>
      <c r="C10" s="7">
        <v>3</v>
      </c>
      <c r="D10" s="7">
        <v>4</v>
      </c>
      <c r="E10" s="7">
        <v>5</v>
      </c>
    </row>
    <row r="11" spans="1:5" ht="15.75">
      <c r="A11" s="16" t="s">
        <v>6</v>
      </c>
      <c r="B11" s="15" t="s">
        <v>7</v>
      </c>
      <c r="C11" s="37">
        <f>C13+C31-240</f>
        <v>22199.1</v>
      </c>
      <c r="D11" s="37">
        <f>D13+D31</f>
        <v>4615.3</v>
      </c>
      <c r="E11" s="37">
        <f>D11/C11*100</f>
        <v>20.79048249703817</v>
      </c>
    </row>
    <row r="12" spans="1:5" ht="15.75">
      <c r="A12" s="16" t="s">
        <v>8</v>
      </c>
      <c r="B12" s="15"/>
      <c r="C12" s="21"/>
      <c r="D12" s="21"/>
      <c r="E12" s="21"/>
    </row>
    <row r="13" spans="1:5" s="41" customFormat="1" ht="18" customHeight="1">
      <c r="A13" s="38" t="s">
        <v>9</v>
      </c>
      <c r="B13" s="39" t="s">
        <v>10</v>
      </c>
      <c r="C13" s="40">
        <f>C14+C16+C18+C23+C25+C27+C29</f>
        <v>11960</v>
      </c>
      <c r="D13" s="40">
        <f>D14+D16+D18+D23+D25+D27+D29</f>
        <v>1299.3</v>
      </c>
      <c r="E13" s="40">
        <f aca="true" t="shared" si="0" ref="E13:E39">D13/C13*100</f>
        <v>10.86371237458194</v>
      </c>
    </row>
    <row r="14" spans="1:5" s="41" customFormat="1" ht="16.5" customHeight="1">
      <c r="A14" s="38" t="s">
        <v>11</v>
      </c>
      <c r="B14" s="39" t="s">
        <v>12</v>
      </c>
      <c r="C14" s="40">
        <f>C15</f>
        <v>1455</v>
      </c>
      <c r="D14" s="40">
        <f>D15</f>
        <v>171.5</v>
      </c>
      <c r="E14" s="40">
        <f t="shared" si="0"/>
        <v>11.786941580756013</v>
      </c>
    </row>
    <row r="15" spans="1:5" ht="18" customHeight="1">
      <c r="A15" s="16" t="s">
        <v>13</v>
      </c>
      <c r="B15" s="15" t="s">
        <v>14</v>
      </c>
      <c r="C15" s="21">
        <v>1455</v>
      </c>
      <c r="D15" s="21">
        <v>171.5</v>
      </c>
      <c r="E15" s="21">
        <f t="shared" si="0"/>
        <v>11.786941580756013</v>
      </c>
    </row>
    <row r="16" spans="1:5" ht="16.5" customHeight="1">
      <c r="A16" s="16" t="s">
        <v>15</v>
      </c>
      <c r="B16" s="15" t="s">
        <v>16</v>
      </c>
      <c r="C16" s="21">
        <f>C17</f>
        <v>2500</v>
      </c>
      <c r="D16" s="21">
        <f>D17</f>
        <v>719.9</v>
      </c>
      <c r="E16" s="21">
        <f t="shared" si="0"/>
        <v>28.796</v>
      </c>
    </row>
    <row r="17" spans="1:5" ht="15.75" customHeight="1">
      <c r="A17" s="16" t="s">
        <v>17</v>
      </c>
      <c r="B17" s="15" t="s">
        <v>18</v>
      </c>
      <c r="C17" s="21">
        <v>2500</v>
      </c>
      <c r="D17" s="21">
        <v>719.9</v>
      </c>
      <c r="E17" s="21">
        <f t="shared" si="0"/>
        <v>28.796</v>
      </c>
    </row>
    <row r="18" spans="1:5" s="41" customFormat="1" ht="18" customHeight="1">
      <c r="A18" s="38" t="s">
        <v>19</v>
      </c>
      <c r="B18" s="39" t="s">
        <v>20</v>
      </c>
      <c r="C18" s="40">
        <f>C19+C20</f>
        <v>7700</v>
      </c>
      <c r="D18" s="40">
        <f>D19+D20</f>
        <v>167.40000000000003</v>
      </c>
      <c r="E18" s="40">
        <f t="shared" si="0"/>
        <v>2.1740259740259744</v>
      </c>
    </row>
    <row r="19" spans="1:5" ht="15.75" customHeight="1">
      <c r="A19" s="16" t="s">
        <v>21</v>
      </c>
      <c r="B19" s="15" t="s">
        <v>22</v>
      </c>
      <c r="C19" s="21">
        <v>2700</v>
      </c>
      <c r="D19" s="21">
        <v>-464.2</v>
      </c>
      <c r="E19" s="21">
        <f t="shared" si="0"/>
        <v>-17.192592592592593</v>
      </c>
    </row>
    <row r="20" spans="1:5" ht="15.75">
      <c r="A20" s="16" t="s">
        <v>23</v>
      </c>
      <c r="B20" s="15" t="s">
        <v>24</v>
      </c>
      <c r="C20" s="21">
        <f>C21+C22</f>
        <v>5000</v>
      </c>
      <c r="D20" s="21">
        <f>D21+D22</f>
        <v>631.6</v>
      </c>
      <c r="E20" s="21">
        <f t="shared" si="0"/>
        <v>12.632000000000001</v>
      </c>
    </row>
    <row r="21" spans="1:5" ht="19.5" customHeight="1">
      <c r="A21" s="16" t="s">
        <v>25</v>
      </c>
      <c r="B21" s="15" t="s">
        <v>26</v>
      </c>
      <c r="C21" s="21">
        <v>2000</v>
      </c>
      <c r="D21" s="21">
        <v>418</v>
      </c>
      <c r="E21" s="21">
        <f t="shared" si="0"/>
        <v>20.9</v>
      </c>
    </row>
    <row r="22" spans="1:5" ht="21" customHeight="1">
      <c r="A22" s="16" t="s">
        <v>27</v>
      </c>
      <c r="B22" s="15" t="s">
        <v>28</v>
      </c>
      <c r="C22" s="21">
        <v>3000</v>
      </c>
      <c r="D22" s="21">
        <v>213.6</v>
      </c>
      <c r="E22" s="21">
        <f t="shared" si="0"/>
        <v>7.12</v>
      </c>
    </row>
    <row r="23" spans="1:5" s="41" customFormat="1" ht="47.25">
      <c r="A23" s="38" t="s">
        <v>29</v>
      </c>
      <c r="B23" s="39" t="s">
        <v>30</v>
      </c>
      <c r="C23" s="40">
        <f>C24</f>
        <v>18.5</v>
      </c>
      <c r="D23" s="40">
        <f>D24</f>
        <v>2.5</v>
      </c>
      <c r="E23" s="40">
        <f t="shared" si="0"/>
        <v>13.513513513513514</v>
      </c>
    </row>
    <row r="24" spans="1:5" ht="94.5">
      <c r="A24" s="16" t="s">
        <v>31</v>
      </c>
      <c r="B24" s="15" t="s">
        <v>32</v>
      </c>
      <c r="C24" s="21">
        <v>18.5</v>
      </c>
      <c r="D24" s="21">
        <v>2.5</v>
      </c>
      <c r="E24" s="21">
        <f t="shared" si="0"/>
        <v>13.513513513513514</v>
      </c>
    </row>
    <row r="25" spans="1:5" ht="31.5">
      <c r="A25" s="16" t="s">
        <v>33</v>
      </c>
      <c r="B25" s="15" t="s">
        <v>34</v>
      </c>
      <c r="C25" s="21">
        <f>C26</f>
        <v>2</v>
      </c>
      <c r="D25" s="21">
        <f>D26</f>
        <v>0</v>
      </c>
      <c r="E25" s="21">
        <f t="shared" si="0"/>
        <v>0</v>
      </c>
    </row>
    <row r="26" spans="1:5" ht="15.75">
      <c r="A26" s="16" t="s">
        <v>35</v>
      </c>
      <c r="B26" s="15" t="s">
        <v>36</v>
      </c>
      <c r="C26" s="21">
        <v>2</v>
      </c>
      <c r="D26" s="21">
        <v>0</v>
      </c>
      <c r="E26" s="21">
        <f t="shared" si="0"/>
        <v>0</v>
      </c>
    </row>
    <row r="27" spans="1:5" s="41" customFormat="1" ht="31.5">
      <c r="A27" s="38" t="s">
        <v>37</v>
      </c>
      <c r="B27" s="39" t="s">
        <v>38</v>
      </c>
      <c r="C27" s="21">
        <v>46.5</v>
      </c>
      <c r="D27" s="21">
        <v>0</v>
      </c>
      <c r="E27" s="40">
        <f t="shared" si="0"/>
        <v>0</v>
      </c>
    </row>
    <row r="28" spans="1:5" ht="94.5">
      <c r="A28" s="16" t="s">
        <v>39</v>
      </c>
      <c r="B28" s="15" t="s">
        <v>40</v>
      </c>
      <c r="C28" s="21">
        <v>46.5</v>
      </c>
      <c r="D28" s="21">
        <v>0</v>
      </c>
      <c r="E28" s="21">
        <f t="shared" si="0"/>
        <v>0</v>
      </c>
    </row>
    <row r="29" spans="1:5" ht="19.5" customHeight="1">
      <c r="A29" s="16" t="s">
        <v>250</v>
      </c>
      <c r="B29" s="15" t="s">
        <v>251</v>
      </c>
      <c r="C29" s="21">
        <f>C30</f>
        <v>238</v>
      </c>
      <c r="D29" s="21">
        <f>D30</f>
        <v>238</v>
      </c>
      <c r="E29" s="21">
        <f t="shared" si="0"/>
        <v>100</v>
      </c>
    </row>
    <row r="30" spans="1:5" ht="31.5">
      <c r="A30" s="16" t="s">
        <v>254</v>
      </c>
      <c r="B30" s="15" t="s">
        <v>252</v>
      </c>
      <c r="C30" s="21">
        <v>238</v>
      </c>
      <c r="D30" s="21">
        <v>238</v>
      </c>
      <c r="E30" s="21">
        <f t="shared" si="0"/>
        <v>100</v>
      </c>
    </row>
    <row r="31" spans="1:5" s="41" customFormat="1" ht="20.25" customHeight="1">
      <c r="A31" s="38" t="s">
        <v>41</v>
      </c>
      <c r="B31" s="39" t="s">
        <v>42</v>
      </c>
      <c r="C31" s="40">
        <f>C32</f>
        <v>10479.1</v>
      </c>
      <c r="D31" s="40">
        <f>D32</f>
        <v>3316</v>
      </c>
      <c r="E31" s="40">
        <f t="shared" si="0"/>
        <v>31.64393888788159</v>
      </c>
    </row>
    <row r="32" spans="1:5" ht="47.25">
      <c r="A32" s="16" t="s">
        <v>43</v>
      </c>
      <c r="B32" s="15" t="s">
        <v>44</v>
      </c>
      <c r="C32" s="21">
        <f>C33+C35+C37</f>
        <v>10479.1</v>
      </c>
      <c r="D32" s="21">
        <f>D33+D35+D37</f>
        <v>3316</v>
      </c>
      <c r="E32" s="21">
        <f t="shared" si="0"/>
        <v>31.64393888788159</v>
      </c>
    </row>
    <row r="33" spans="1:5" ht="31.5">
      <c r="A33" s="16" t="s">
        <v>45</v>
      </c>
      <c r="B33" s="15" t="s">
        <v>46</v>
      </c>
      <c r="C33" s="21">
        <f>C34</f>
        <v>713.3</v>
      </c>
      <c r="D33" s="21">
        <f>D34</f>
        <v>378.3</v>
      </c>
      <c r="E33" s="21">
        <f t="shared" si="0"/>
        <v>53.0351885602131</v>
      </c>
    </row>
    <row r="34" spans="1:5" ht="15" customHeight="1">
      <c r="A34" s="16" t="s">
        <v>47</v>
      </c>
      <c r="B34" s="15" t="s">
        <v>48</v>
      </c>
      <c r="C34" s="21">
        <v>713.3</v>
      </c>
      <c r="D34" s="21">
        <v>378.3</v>
      </c>
      <c r="E34" s="21">
        <f t="shared" si="0"/>
        <v>53.0351885602131</v>
      </c>
    </row>
    <row r="35" spans="1:5" ht="31.5">
      <c r="A35" s="16" t="s">
        <v>49</v>
      </c>
      <c r="B35" s="15" t="s">
        <v>50</v>
      </c>
      <c r="C35" s="21">
        <f>C36</f>
        <v>792.3</v>
      </c>
      <c r="D35" s="21">
        <f>D36</f>
        <v>198.1</v>
      </c>
      <c r="E35" s="21">
        <f t="shared" si="0"/>
        <v>25.00315537044049</v>
      </c>
    </row>
    <row r="36" spans="1:5" ht="47.25">
      <c r="A36" s="16" t="s">
        <v>51</v>
      </c>
      <c r="B36" s="15" t="s">
        <v>52</v>
      </c>
      <c r="C36" s="21">
        <v>792.3</v>
      </c>
      <c r="D36" s="21">
        <v>198.1</v>
      </c>
      <c r="E36" s="21">
        <f t="shared" si="0"/>
        <v>25.00315537044049</v>
      </c>
    </row>
    <row r="37" spans="1:5" ht="15.75">
      <c r="A37" s="16" t="s">
        <v>53</v>
      </c>
      <c r="B37" s="15" t="s">
        <v>54</v>
      </c>
      <c r="C37" s="21">
        <f>C38+C39</f>
        <v>8973.5</v>
      </c>
      <c r="D37" s="21">
        <f>D38+D39</f>
        <v>2739.6</v>
      </c>
      <c r="E37" s="21">
        <f t="shared" si="0"/>
        <v>30.529893575527943</v>
      </c>
    </row>
    <row r="38" spans="1:5" ht="78.75">
      <c r="A38" s="16" t="s">
        <v>55</v>
      </c>
      <c r="B38" s="15" t="s">
        <v>56</v>
      </c>
      <c r="C38" s="21">
        <v>3571.3</v>
      </c>
      <c r="D38" s="21">
        <v>1073.8</v>
      </c>
      <c r="E38" s="21">
        <f t="shared" si="0"/>
        <v>30.067482429367452</v>
      </c>
    </row>
    <row r="39" spans="1:5" ht="31.5">
      <c r="A39" s="16" t="s">
        <v>57</v>
      </c>
      <c r="B39" s="15" t="s">
        <v>58</v>
      </c>
      <c r="C39" s="21">
        <v>5402.2</v>
      </c>
      <c r="D39" s="21">
        <v>1665.8</v>
      </c>
      <c r="E39" s="21">
        <f t="shared" si="0"/>
        <v>30.835585502202807</v>
      </c>
    </row>
    <row r="40" spans="1:5" ht="12.75">
      <c r="A40" s="5"/>
      <c r="B40" s="9"/>
      <c r="C40" s="10"/>
      <c r="D40" s="10"/>
      <c r="E40" s="10"/>
    </row>
  </sheetData>
  <sheetProtection/>
  <mergeCells count="1">
    <mergeCell ref="A7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="80" zoomScaleNormal="80" zoomScalePageLayoutView="0" workbookViewId="0" topLeftCell="A1">
      <selection activeCell="A7" sqref="A7:D7"/>
    </sheetView>
  </sheetViews>
  <sheetFormatPr defaultColWidth="9.140625" defaultRowHeight="12.75"/>
  <cols>
    <col min="1" max="1" width="71.421875" style="0" customWidth="1"/>
    <col min="2" max="2" width="25.57421875" style="0" customWidth="1"/>
    <col min="3" max="3" width="15.421875" style="0" customWidth="1"/>
    <col min="4" max="4" width="13.57421875" style="0" customWidth="1"/>
    <col min="5" max="5" width="9.28125" style="0" customWidth="1"/>
  </cols>
  <sheetData>
    <row r="1" spans="1:5" ht="15.75">
      <c r="A1" s="4"/>
      <c r="B1" s="4"/>
      <c r="C1" s="4" t="s">
        <v>235</v>
      </c>
      <c r="D1" s="4"/>
      <c r="E1" s="4"/>
    </row>
    <row r="2" spans="1:5" ht="15.75">
      <c r="A2" s="4"/>
      <c r="B2" s="4"/>
      <c r="C2" s="4" t="s">
        <v>218</v>
      </c>
      <c r="D2" s="4"/>
      <c r="E2" s="4"/>
    </row>
    <row r="3" spans="1:5" ht="15.75">
      <c r="A3" s="4"/>
      <c r="B3" s="4"/>
      <c r="C3" s="4" t="s">
        <v>219</v>
      </c>
      <c r="D3" s="4"/>
      <c r="E3" s="4"/>
    </row>
    <row r="4" spans="1:5" ht="15.75">
      <c r="A4" s="4"/>
      <c r="B4" s="4"/>
      <c r="C4" s="4" t="s">
        <v>220</v>
      </c>
      <c r="D4" s="4"/>
      <c r="E4" s="4"/>
    </row>
    <row r="5" spans="1:5" ht="15.75">
      <c r="A5" s="4"/>
      <c r="B5" s="4"/>
      <c r="C5" s="4" t="s">
        <v>265</v>
      </c>
      <c r="D5" s="4"/>
      <c r="E5" s="4"/>
    </row>
    <row r="6" spans="1:5" ht="15.75">
      <c r="A6" s="4"/>
      <c r="B6" s="4"/>
      <c r="C6" s="4"/>
      <c r="D6" s="4"/>
      <c r="E6" s="4"/>
    </row>
    <row r="7" spans="1:5" ht="21.75" customHeight="1">
      <c r="A7" s="44" t="s">
        <v>267</v>
      </c>
      <c r="B7" s="44"/>
      <c r="C7" s="44"/>
      <c r="D7" s="44"/>
      <c r="E7" s="4"/>
    </row>
    <row r="8" spans="1:5" ht="15" customHeight="1">
      <c r="A8" s="6"/>
      <c r="B8" s="6"/>
      <c r="C8" s="6"/>
      <c r="D8" s="6"/>
      <c r="E8" s="17" t="s">
        <v>221</v>
      </c>
    </row>
    <row r="9" spans="1:5" ht="62.25" customHeight="1">
      <c r="A9" s="7" t="s">
        <v>1</v>
      </c>
      <c r="B9" s="7" t="s">
        <v>59</v>
      </c>
      <c r="C9" s="7" t="s">
        <v>3</v>
      </c>
      <c r="D9" s="7" t="s">
        <v>4</v>
      </c>
      <c r="E9" s="7" t="s">
        <v>222</v>
      </c>
    </row>
    <row r="10" spans="1:5" ht="30.75" customHeight="1">
      <c r="A10" s="11" t="s">
        <v>0</v>
      </c>
      <c r="B10" s="11">
        <v>303</v>
      </c>
      <c r="C10" s="21">
        <f>C11+C43+C50+C62+C88+C94</f>
        <v>27698.4</v>
      </c>
      <c r="D10" s="21">
        <f>D11+D43+D50+D62+D88+D94</f>
        <v>4008.3</v>
      </c>
      <c r="E10" s="8">
        <f>D10/C10*100</f>
        <v>14.471232995407677</v>
      </c>
    </row>
    <row r="11" spans="1:5" ht="18" customHeight="1">
      <c r="A11" s="12" t="s">
        <v>60</v>
      </c>
      <c r="B11" s="13" t="s">
        <v>223</v>
      </c>
      <c r="C11" s="21">
        <f>C12+C17+C26+C31+C36</f>
        <v>6003.3</v>
      </c>
      <c r="D11" s="21">
        <f>D12+D17+D26+D31+D36</f>
        <v>1239</v>
      </c>
      <c r="E11" s="8">
        <f aca="true" t="shared" si="0" ref="E11:E64">D11/C11*100</f>
        <v>20.638648743191244</v>
      </c>
    </row>
    <row r="12" spans="1:5" ht="47.25">
      <c r="A12" s="14" t="s">
        <v>61</v>
      </c>
      <c r="B12" s="15" t="s">
        <v>62</v>
      </c>
      <c r="C12" s="21">
        <f aca="true" t="shared" si="1" ref="C12:D15">C13</f>
        <v>2</v>
      </c>
      <c r="D12" s="21">
        <f t="shared" si="1"/>
        <v>0</v>
      </c>
      <c r="E12" s="8">
        <f t="shared" si="0"/>
        <v>0</v>
      </c>
    </row>
    <row r="13" spans="1:5" ht="47.25">
      <c r="A13" s="16" t="s">
        <v>63</v>
      </c>
      <c r="B13" s="15" t="s">
        <v>64</v>
      </c>
      <c r="C13" s="21">
        <f t="shared" si="1"/>
        <v>2</v>
      </c>
      <c r="D13" s="21">
        <f t="shared" si="1"/>
        <v>0</v>
      </c>
      <c r="E13" s="8">
        <f t="shared" si="0"/>
        <v>0</v>
      </c>
    </row>
    <row r="14" spans="1:5" ht="31.5">
      <c r="A14" s="16" t="s">
        <v>65</v>
      </c>
      <c r="B14" s="15" t="s">
        <v>66</v>
      </c>
      <c r="C14" s="21">
        <f t="shared" si="1"/>
        <v>2</v>
      </c>
      <c r="D14" s="21">
        <f t="shared" si="1"/>
        <v>0</v>
      </c>
      <c r="E14" s="8">
        <f t="shared" si="0"/>
        <v>0</v>
      </c>
    </row>
    <row r="15" spans="1:5" ht="19.5" customHeight="1">
      <c r="A15" s="16" t="s">
        <v>67</v>
      </c>
      <c r="B15" s="15" t="s">
        <v>68</v>
      </c>
      <c r="C15" s="21">
        <f t="shared" si="1"/>
        <v>2</v>
      </c>
      <c r="D15" s="21">
        <f t="shared" si="1"/>
        <v>0</v>
      </c>
      <c r="E15" s="8">
        <f t="shared" si="0"/>
        <v>0</v>
      </c>
    </row>
    <row r="16" spans="1:5" ht="31.5">
      <c r="A16" s="16" t="s">
        <v>69</v>
      </c>
      <c r="B16" s="15" t="s">
        <v>70</v>
      </c>
      <c r="C16" s="21">
        <v>2</v>
      </c>
      <c r="D16" s="21">
        <v>0</v>
      </c>
      <c r="E16" s="8">
        <f t="shared" si="0"/>
        <v>0</v>
      </c>
    </row>
    <row r="17" spans="1:5" ht="33.75" customHeight="1">
      <c r="A17" s="14" t="s">
        <v>71</v>
      </c>
      <c r="B17" s="15" t="s">
        <v>72</v>
      </c>
      <c r="C17" s="21">
        <f aca="true" t="shared" si="2" ref="C17:D19">C18</f>
        <v>3149.1000000000004</v>
      </c>
      <c r="D17" s="21">
        <f t="shared" si="2"/>
        <v>672.4</v>
      </c>
      <c r="E17" s="8">
        <f t="shared" si="0"/>
        <v>21.352132355276108</v>
      </c>
    </row>
    <row r="18" spans="1:5" ht="47.25">
      <c r="A18" s="16" t="s">
        <v>63</v>
      </c>
      <c r="B18" s="15" t="s">
        <v>73</v>
      </c>
      <c r="C18" s="21">
        <f t="shared" si="2"/>
        <v>3149.1000000000004</v>
      </c>
      <c r="D18" s="21">
        <f t="shared" si="2"/>
        <v>672.4</v>
      </c>
      <c r="E18" s="8">
        <f t="shared" si="0"/>
        <v>21.352132355276108</v>
      </c>
    </row>
    <row r="19" spans="1:5" ht="31.5">
      <c r="A19" s="16" t="s">
        <v>65</v>
      </c>
      <c r="B19" s="15" t="s">
        <v>74</v>
      </c>
      <c r="C19" s="21">
        <f t="shared" si="2"/>
        <v>3149.1000000000004</v>
      </c>
      <c r="D19" s="21">
        <f t="shared" si="2"/>
        <v>672.4</v>
      </c>
      <c r="E19" s="8">
        <f t="shared" si="0"/>
        <v>21.352132355276108</v>
      </c>
    </row>
    <row r="20" spans="1:5" ht="20.25" customHeight="1">
      <c r="A20" s="16" t="s">
        <v>67</v>
      </c>
      <c r="B20" s="15" t="s">
        <v>75</v>
      </c>
      <c r="C20" s="21">
        <f>C21+C22+C23+C24</f>
        <v>3149.1000000000004</v>
      </c>
      <c r="D20" s="21">
        <f>D21+D22+D23+D24</f>
        <v>672.4</v>
      </c>
      <c r="E20" s="8">
        <f t="shared" si="0"/>
        <v>21.352132355276108</v>
      </c>
    </row>
    <row r="21" spans="1:5" ht="63">
      <c r="A21" s="16" t="s">
        <v>76</v>
      </c>
      <c r="B21" s="15" t="s">
        <v>77</v>
      </c>
      <c r="C21" s="21">
        <v>923</v>
      </c>
      <c r="D21" s="21">
        <v>210.4</v>
      </c>
      <c r="E21" s="8">
        <f t="shared" si="0"/>
        <v>22.79523293607801</v>
      </c>
    </row>
    <row r="22" spans="1:5" ht="31.5">
      <c r="A22" s="16" t="s">
        <v>69</v>
      </c>
      <c r="B22" s="15" t="s">
        <v>78</v>
      </c>
      <c r="C22" s="21">
        <v>1537.8</v>
      </c>
      <c r="D22" s="21">
        <v>330.6</v>
      </c>
      <c r="E22" s="8">
        <f t="shared" si="0"/>
        <v>21.498244245025365</v>
      </c>
    </row>
    <row r="23" spans="1:5" ht="18" customHeight="1">
      <c r="A23" s="16" t="s">
        <v>79</v>
      </c>
      <c r="B23" s="15" t="s">
        <v>80</v>
      </c>
      <c r="C23" s="21">
        <v>2.3</v>
      </c>
      <c r="D23" s="21">
        <v>2.3</v>
      </c>
      <c r="E23" s="8">
        <f t="shared" si="0"/>
        <v>100</v>
      </c>
    </row>
    <row r="24" spans="1:5" ht="31.5">
      <c r="A24" s="16" t="s">
        <v>81</v>
      </c>
      <c r="B24" s="15" t="s">
        <v>82</v>
      </c>
      <c r="C24" s="21">
        <f>C25</f>
        <v>686</v>
      </c>
      <c r="D24" s="21">
        <f>D25</f>
        <v>129.1</v>
      </c>
      <c r="E24" s="8">
        <f t="shared" si="0"/>
        <v>18.819241982507286</v>
      </c>
    </row>
    <row r="25" spans="1:5" ht="63">
      <c r="A25" s="16" t="s">
        <v>76</v>
      </c>
      <c r="B25" s="15" t="s">
        <v>83</v>
      </c>
      <c r="C25" s="21">
        <v>686</v>
      </c>
      <c r="D25" s="21">
        <v>129.1</v>
      </c>
      <c r="E25" s="8">
        <f t="shared" si="0"/>
        <v>18.819241982507286</v>
      </c>
    </row>
    <row r="26" spans="1:5" ht="33.75" customHeight="1">
      <c r="A26" s="14" t="s">
        <v>84</v>
      </c>
      <c r="B26" s="15" t="s">
        <v>85</v>
      </c>
      <c r="C26" s="21">
        <f aca="true" t="shared" si="3" ref="C26:D29">C27</f>
        <v>12</v>
      </c>
      <c r="D26" s="21">
        <f t="shared" si="3"/>
        <v>0</v>
      </c>
      <c r="E26" s="8">
        <f t="shared" si="0"/>
        <v>0</v>
      </c>
    </row>
    <row r="27" spans="1:5" ht="31.5">
      <c r="A27" s="16" t="s">
        <v>86</v>
      </c>
      <c r="B27" s="15" t="s">
        <v>87</v>
      </c>
      <c r="C27" s="21">
        <f t="shared" si="3"/>
        <v>12</v>
      </c>
      <c r="D27" s="21">
        <f t="shared" si="3"/>
        <v>0</v>
      </c>
      <c r="E27" s="8">
        <f t="shared" si="0"/>
        <v>0</v>
      </c>
    </row>
    <row r="28" spans="1:5" ht="18" customHeight="1">
      <c r="A28" s="16" t="s">
        <v>88</v>
      </c>
      <c r="B28" s="15" t="s">
        <v>89</v>
      </c>
      <c r="C28" s="21">
        <f t="shared" si="3"/>
        <v>12</v>
      </c>
      <c r="D28" s="21">
        <f t="shared" si="3"/>
        <v>0</v>
      </c>
      <c r="E28" s="8">
        <f t="shared" si="0"/>
        <v>0</v>
      </c>
    </row>
    <row r="29" spans="1:5" ht="78.75">
      <c r="A29" s="16" t="s">
        <v>90</v>
      </c>
      <c r="B29" s="15" t="s">
        <v>91</v>
      </c>
      <c r="C29" s="21">
        <f t="shared" si="3"/>
        <v>12</v>
      </c>
      <c r="D29" s="21">
        <f t="shared" si="3"/>
        <v>0</v>
      </c>
      <c r="E29" s="8">
        <f t="shared" si="0"/>
        <v>0</v>
      </c>
    </row>
    <row r="30" spans="1:5" ht="18" customHeight="1">
      <c r="A30" s="16" t="s">
        <v>92</v>
      </c>
      <c r="B30" s="15" t="s">
        <v>93</v>
      </c>
      <c r="C30" s="21">
        <v>12</v>
      </c>
      <c r="D30" s="21">
        <v>0</v>
      </c>
      <c r="E30" s="8">
        <f t="shared" si="0"/>
        <v>0</v>
      </c>
    </row>
    <row r="31" spans="1:5" ht="19.5" customHeight="1">
      <c r="A31" s="14" t="s">
        <v>94</v>
      </c>
      <c r="B31" s="15" t="s">
        <v>95</v>
      </c>
      <c r="C31" s="21">
        <f>C32</f>
        <v>10</v>
      </c>
      <c r="D31" s="21">
        <v>0</v>
      </c>
      <c r="E31" s="8">
        <f t="shared" si="0"/>
        <v>0</v>
      </c>
    </row>
    <row r="32" spans="1:5" ht="31.5">
      <c r="A32" s="16" t="s">
        <v>96</v>
      </c>
      <c r="B32" s="15" t="s">
        <v>97</v>
      </c>
      <c r="C32" s="21">
        <f>C33</f>
        <v>10</v>
      </c>
      <c r="D32" s="21">
        <v>0</v>
      </c>
      <c r="E32" s="8">
        <f t="shared" si="0"/>
        <v>0</v>
      </c>
    </row>
    <row r="33" spans="1:5" ht="18" customHeight="1">
      <c r="A33" s="16" t="s">
        <v>94</v>
      </c>
      <c r="B33" s="15" t="s">
        <v>98</v>
      </c>
      <c r="C33" s="21">
        <f>C34</f>
        <v>10</v>
      </c>
      <c r="D33" s="21">
        <v>0</v>
      </c>
      <c r="E33" s="8">
        <f t="shared" si="0"/>
        <v>0</v>
      </c>
    </row>
    <row r="34" spans="1:5" ht="17.25" customHeight="1">
      <c r="A34" s="16" t="s">
        <v>99</v>
      </c>
      <c r="B34" s="15" t="s">
        <v>100</v>
      </c>
      <c r="C34" s="21">
        <f>C35</f>
        <v>10</v>
      </c>
      <c r="D34" s="21">
        <v>0</v>
      </c>
      <c r="E34" s="8">
        <f t="shared" si="0"/>
        <v>0</v>
      </c>
    </row>
    <row r="35" spans="1:5" ht="17.25" customHeight="1">
      <c r="A35" s="16" t="s">
        <v>79</v>
      </c>
      <c r="B35" s="15" t="s">
        <v>101</v>
      </c>
      <c r="C35" s="21">
        <v>10</v>
      </c>
      <c r="D35" s="21">
        <v>0</v>
      </c>
      <c r="E35" s="8">
        <f t="shared" si="0"/>
        <v>0</v>
      </c>
    </row>
    <row r="36" spans="1:5" ht="17.25" customHeight="1">
      <c r="A36" s="14" t="s">
        <v>102</v>
      </c>
      <c r="B36" s="13" t="s">
        <v>224</v>
      </c>
      <c r="C36" s="21">
        <f aca="true" t="shared" si="4" ref="C36:D38">C37</f>
        <v>2830.2</v>
      </c>
      <c r="D36" s="21">
        <f t="shared" si="4"/>
        <v>566.6</v>
      </c>
      <c r="E36" s="8">
        <f t="shared" si="0"/>
        <v>20.01978658752032</v>
      </c>
    </row>
    <row r="37" spans="1:5" ht="31.5">
      <c r="A37" s="16" t="s">
        <v>96</v>
      </c>
      <c r="B37" s="15" t="s">
        <v>105</v>
      </c>
      <c r="C37" s="21">
        <f t="shared" si="4"/>
        <v>2830.2</v>
      </c>
      <c r="D37" s="21">
        <f t="shared" si="4"/>
        <v>566.6</v>
      </c>
      <c r="E37" s="8">
        <f t="shared" si="0"/>
        <v>20.01978658752032</v>
      </c>
    </row>
    <row r="38" spans="1:5" ht="15" customHeight="1">
      <c r="A38" s="16" t="s">
        <v>106</v>
      </c>
      <c r="B38" s="15" t="s">
        <v>107</v>
      </c>
      <c r="C38" s="21">
        <f t="shared" si="4"/>
        <v>2830.2</v>
      </c>
      <c r="D38" s="21">
        <f t="shared" si="4"/>
        <v>566.6</v>
      </c>
      <c r="E38" s="8">
        <f t="shared" si="0"/>
        <v>20.01978658752032</v>
      </c>
    </row>
    <row r="39" spans="1:5" ht="16.5" customHeight="1">
      <c r="A39" s="16" t="s">
        <v>108</v>
      </c>
      <c r="B39" s="15" t="s">
        <v>109</v>
      </c>
      <c r="C39" s="21">
        <f>C41+C42+C40</f>
        <v>2830.2</v>
      </c>
      <c r="D39" s="21">
        <f>D41+D42+D40</f>
        <v>566.6</v>
      </c>
      <c r="E39" s="8">
        <f t="shared" si="0"/>
        <v>20.01978658752032</v>
      </c>
    </row>
    <row r="40" spans="1:5" ht="64.5" customHeight="1">
      <c r="A40" s="16" t="s">
        <v>76</v>
      </c>
      <c r="B40" s="15" t="s">
        <v>253</v>
      </c>
      <c r="C40" s="21">
        <v>2333.2</v>
      </c>
      <c r="D40" s="21">
        <v>466.3</v>
      </c>
      <c r="E40" s="8">
        <f t="shared" si="0"/>
        <v>19.985427738727928</v>
      </c>
    </row>
    <row r="41" spans="1:5" ht="31.5">
      <c r="A41" s="16" t="s">
        <v>69</v>
      </c>
      <c r="B41" s="15" t="s">
        <v>110</v>
      </c>
      <c r="C41" s="21">
        <v>432</v>
      </c>
      <c r="D41" s="21">
        <v>100.3</v>
      </c>
      <c r="E41" s="8">
        <f t="shared" si="0"/>
        <v>23.21759259259259</v>
      </c>
    </row>
    <row r="42" spans="1:5" ht="16.5" customHeight="1">
      <c r="A42" s="16" t="s">
        <v>79</v>
      </c>
      <c r="B42" s="15" t="s">
        <v>111</v>
      </c>
      <c r="C42" s="21">
        <v>65</v>
      </c>
      <c r="D42" s="21">
        <v>0</v>
      </c>
      <c r="E42" s="8">
        <f t="shared" si="0"/>
        <v>0</v>
      </c>
    </row>
    <row r="43" spans="1:5" ht="16.5" customHeight="1">
      <c r="A43" s="14" t="s">
        <v>112</v>
      </c>
      <c r="B43" s="15" t="s">
        <v>113</v>
      </c>
      <c r="C43" s="21">
        <f aca="true" t="shared" si="5" ref="C43:D46">C44</f>
        <v>792.3</v>
      </c>
      <c r="D43" s="21">
        <f t="shared" si="5"/>
        <v>174.4</v>
      </c>
      <c r="E43" s="8">
        <f t="shared" si="0"/>
        <v>22.011864192856244</v>
      </c>
    </row>
    <row r="44" spans="1:5" ht="17.25" customHeight="1">
      <c r="A44" s="16" t="s">
        <v>114</v>
      </c>
      <c r="B44" s="15" t="s">
        <v>115</v>
      </c>
      <c r="C44" s="21">
        <f t="shared" si="5"/>
        <v>792.3</v>
      </c>
      <c r="D44" s="21">
        <f t="shared" si="5"/>
        <v>174.4</v>
      </c>
      <c r="E44" s="8">
        <f t="shared" si="0"/>
        <v>22.011864192856244</v>
      </c>
    </row>
    <row r="45" spans="1:5" ht="47.25">
      <c r="A45" s="16" t="s">
        <v>63</v>
      </c>
      <c r="B45" s="15" t="s">
        <v>116</v>
      </c>
      <c r="C45" s="21">
        <f t="shared" si="5"/>
        <v>792.3</v>
      </c>
      <c r="D45" s="21">
        <f t="shared" si="5"/>
        <v>174.4</v>
      </c>
      <c r="E45" s="8">
        <f t="shared" si="0"/>
        <v>22.011864192856244</v>
      </c>
    </row>
    <row r="46" spans="1:5" ht="17.25" customHeight="1">
      <c r="A46" s="16" t="s">
        <v>103</v>
      </c>
      <c r="B46" s="15" t="s">
        <v>117</v>
      </c>
      <c r="C46" s="21">
        <f t="shared" si="5"/>
        <v>792.3</v>
      </c>
      <c r="D46" s="21">
        <f t="shared" si="5"/>
        <v>174.4</v>
      </c>
      <c r="E46" s="8">
        <f t="shared" si="0"/>
        <v>22.011864192856244</v>
      </c>
    </row>
    <row r="47" spans="1:5" ht="31.5">
      <c r="A47" s="16" t="s">
        <v>118</v>
      </c>
      <c r="B47" s="15" t="s">
        <v>119</v>
      </c>
      <c r="C47" s="21">
        <v>792.3</v>
      </c>
      <c r="D47" s="21">
        <v>174.4</v>
      </c>
      <c r="E47" s="8">
        <f t="shared" si="0"/>
        <v>22.011864192856244</v>
      </c>
    </row>
    <row r="48" spans="1:5" ht="63">
      <c r="A48" s="16" t="s">
        <v>76</v>
      </c>
      <c r="B48" s="15" t="s">
        <v>120</v>
      </c>
      <c r="C48" s="21">
        <v>682.5</v>
      </c>
      <c r="D48" s="21">
        <v>157.4</v>
      </c>
      <c r="E48" s="8">
        <f t="shared" si="0"/>
        <v>23.062271062271066</v>
      </c>
    </row>
    <row r="49" spans="1:5" ht="31.5">
      <c r="A49" s="16" t="s">
        <v>69</v>
      </c>
      <c r="B49" s="15" t="s">
        <v>121</v>
      </c>
      <c r="C49" s="21">
        <v>29.1</v>
      </c>
      <c r="D49" s="21">
        <v>8.4</v>
      </c>
      <c r="E49" s="8">
        <f t="shared" si="0"/>
        <v>28.865979381443296</v>
      </c>
    </row>
    <row r="50" spans="1:5" ht="17.25" customHeight="1">
      <c r="A50" s="14" t="s">
        <v>122</v>
      </c>
      <c r="B50" s="15" t="s">
        <v>123</v>
      </c>
      <c r="C50" s="21">
        <f>C51+C56</f>
        <v>4856</v>
      </c>
      <c r="D50" s="21">
        <f>D51+D56</f>
        <v>726.9</v>
      </c>
      <c r="E50" s="8">
        <f t="shared" si="0"/>
        <v>14.969110378912683</v>
      </c>
    </row>
    <row r="51" spans="1:5" ht="15" customHeight="1">
      <c r="A51" s="16" t="s">
        <v>124</v>
      </c>
      <c r="B51" s="15" t="s">
        <v>125</v>
      </c>
      <c r="C51" s="21">
        <f aca="true" t="shared" si="6" ref="C51:D54">C52</f>
        <v>1</v>
      </c>
      <c r="D51" s="21">
        <f t="shared" si="6"/>
        <v>0</v>
      </c>
      <c r="E51" s="8">
        <f t="shared" si="0"/>
        <v>0</v>
      </c>
    </row>
    <row r="52" spans="1:5" ht="16.5" customHeight="1">
      <c r="A52" s="16" t="s">
        <v>104</v>
      </c>
      <c r="B52" s="15" t="s">
        <v>126</v>
      </c>
      <c r="C52" s="21">
        <f t="shared" si="6"/>
        <v>1</v>
      </c>
      <c r="D52" s="21">
        <f t="shared" si="6"/>
        <v>0</v>
      </c>
      <c r="E52" s="8">
        <f t="shared" si="0"/>
        <v>0</v>
      </c>
    </row>
    <row r="53" spans="1:5" ht="15.75" customHeight="1">
      <c r="A53" s="16" t="s">
        <v>127</v>
      </c>
      <c r="B53" s="15" t="s">
        <v>128</v>
      </c>
      <c r="C53" s="21">
        <f t="shared" si="6"/>
        <v>1</v>
      </c>
      <c r="D53" s="21">
        <f t="shared" si="6"/>
        <v>0</v>
      </c>
      <c r="E53" s="8">
        <f t="shared" si="0"/>
        <v>0</v>
      </c>
    </row>
    <row r="54" spans="1:5" ht="17.25" customHeight="1">
      <c r="A54" s="16" t="s">
        <v>129</v>
      </c>
      <c r="B54" s="15" t="s">
        <v>130</v>
      </c>
      <c r="C54" s="21">
        <f t="shared" si="6"/>
        <v>1</v>
      </c>
      <c r="D54" s="21">
        <f t="shared" si="6"/>
        <v>0</v>
      </c>
      <c r="E54" s="8">
        <f t="shared" si="0"/>
        <v>0</v>
      </c>
    </row>
    <row r="55" spans="1:5" ht="31.5">
      <c r="A55" s="16" t="s">
        <v>69</v>
      </c>
      <c r="B55" s="15" t="s">
        <v>131</v>
      </c>
      <c r="C55" s="21">
        <v>1</v>
      </c>
      <c r="D55" s="21">
        <v>0</v>
      </c>
      <c r="E55" s="8">
        <f t="shared" si="0"/>
        <v>0</v>
      </c>
    </row>
    <row r="56" spans="1:5" ht="17.25" customHeight="1">
      <c r="A56" s="16" t="s">
        <v>132</v>
      </c>
      <c r="B56" s="15" t="s">
        <v>133</v>
      </c>
      <c r="C56" s="21">
        <f>C57</f>
        <v>4855</v>
      </c>
      <c r="D56" s="21">
        <f>D57</f>
        <v>726.9</v>
      </c>
      <c r="E56" s="21">
        <f>E57</f>
        <v>14.97219361483007</v>
      </c>
    </row>
    <row r="57" spans="1:5" ht="31.5">
      <c r="A57" s="16" t="s">
        <v>263</v>
      </c>
      <c r="B57" s="15" t="s">
        <v>134</v>
      </c>
      <c r="C57" s="21">
        <f>C58+C60</f>
        <v>4855</v>
      </c>
      <c r="D57" s="21">
        <f>D58+D60</f>
        <v>726.9</v>
      </c>
      <c r="E57" s="8">
        <f t="shared" si="0"/>
        <v>14.97219361483007</v>
      </c>
    </row>
    <row r="58" spans="1:5" ht="31.5">
      <c r="A58" s="16" t="s">
        <v>135</v>
      </c>
      <c r="B58" s="15" t="s">
        <v>136</v>
      </c>
      <c r="C58" s="21">
        <f>C59</f>
        <v>2112.6</v>
      </c>
      <c r="D58" s="21">
        <f>D59</f>
        <v>726.9</v>
      </c>
      <c r="E58" s="8">
        <f t="shared" si="0"/>
        <v>34.40783868219256</v>
      </c>
    </row>
    <row r="59" spans="1:5" ht="31.5">
      <c r="A59" s="16" t="s">
        <v>69</v>
      </c>
      <c r="B59" s="15" t="s">
        <v>137</v>
      </c>
      <c r="C59" s="21">
        <v>2112.6</v>
      </c>
      <c r="D59" s="21">
        <v>726.9</v>
      </c>
      <c r="E59" s="8">
        <f t="shared" si="0"/>
        <v>34.40783868219256</v>
      </c>
    </row>
    <row r="60" spans="1:5" ht="47.25">
      <c r="A60" s="16" t="s">
        <v>262</v>
      </c>
      <c r="B60" s="15" t="s">
        <v>138</v>
      </c>
      <c r="C60" s="21">
        <f>C61</f>
        <v>2742.4</v>
      </c>
      <c r="D60" s="21">
        <f>D61</f>
        <v>0</v>
      </c>
      <c r="E60" s="8">
        <f t="shared" si="0"/>
        <v>0</v>
      </c>
    </row>
    <row r="61" spans="1:5" ht="31.5">
      <c r="A61" s="16" t="s">
        <v>69</v>
      </c>
      <c r="B61" s="15" t="s">
        <v>139</v>
      </c>
      <c r="C61" s="21">
        <v>2742.4</v>
      </c>
      <c r="D61" s="21">
        <v>0</v>
      </c>
      <c r="E61" s="8">
        <f t="shared" si="0"/>
        <v>0</v>
      </c>
    </row>
    <row r="62" spans="1:5" ht="15.75" customHeight="1">
      <c r="A62" s="14" t="s">
        <v>140</v>
      </c>
      <c r="B62" s="15" t="s">
        <v>141</v>
      </c>
      <c r="C62" s="21">
        <f>C63+C68</f>
        <v>10756.9</v>
      </c>
      <c r="D62" s="21">
        <f>D63+D68</f>
        <v>742.1</v>
      </c>
      <c r="E62" s="8">
        <f t="shared" si="0"/>
        <v>6.898827729178482</v>
      </c>
    </row>
    <row r="63" spans="1:5" ht="15" customHeight="1">
      <c r="A63" s="16" t="s">
        <v>142</v>
      </c>
      <c r="B63" s="15" t="s">
        <v>143</v>
      </c>
      <c r="C63" s="21">
        <f aca="true" t="shared" si="7" ref="C63:D66">C64</f>
        <v>100</v>
      </c>
      <c r="D63" s="21">
        <f t="shared" si="7"/>
        <v>7.2</v>
      </c>
      <c r="E63" s="8">
        <f t="shared" si="0"/>
        <v>7.200000000000001</v>
      </c>
    </row>
    <row r="64" spans="1:5" ht="15" customHeight="1">
      <c r="A64" s="16" t="s">
        <v>144</v>
      </c>
      <c r="B64" s="15" t="s">
        <v>145</v>
      </c>
      <c r="C64" s="21">
        <f t="shared" si="7"/>
        <v>100</v>
      </c>
      <c r="D64" s="21">
        <f t="shared" si="7"/>
        <v>7.2</v>
      </c>
      <c r="E64" s="8">
        <f t="shared" si="0"/>
        <v>7.200000000000001</v>
      </c>
    </row>
    <row r="65" spans="1:5" ht="16.5" customHeight="1">
      <c r="A65" s="16" t="s">
        <v>146</v>
      </c>
      <c r="B65" s="15" t="s">
        <v>147</v>
      </c>
      <c r="C65" s="21">
        <f t="shared" si="7"/>
        <v>100</v>
      </c>
      <c r="D65" s="21">
        <f t="shared" si="7"/>
        <v>7.2</v>
      </c>
      <c r="E65" s="8">
        <f aca="true" t="shared" si="8" ref="E65:E99">D65/C65*100</f>
        <v>7.200000000000001</v>
      </c>
    </row>
    <row r="66" spans="1:5" ht="16.5" customHeight="1">
      <c r="A66" s="16" t="s">
        <v>148</v>
      </c>
      <c r="B66" s="15" t="s">
        <v>149</v>
      </c>
      <c r="C66" s="21">
        <f t="shared" si="7"/>
        <v>100</v>
      </c>
      <c r="D66" s="21">
        <f t="shared" si="7"/>
        <v>7.2</v>
      </c>
      <c r="E66" s="8">
        <f t="shared" si="8"/>
        <v>7.200000000000001</v>
      </c>
    </row>
    <row r="67" spans="1:5" ht="31.5">
      <c r="A67" s="16" t="s">
        <v>69</v>
      </c>
      <c r="B67" s="15" t="s">
        <v>150</v>
      </c>
      <c r="C67" s="21">
        <v>100</v>
      </c>
      <c r="D67" s="21">
        <v>7.2</v>
      </c>
      <c r="E67" s="8">
        <f t="shared" si="8"/>
        <v>7.200000000000001</v>
      </c>
    </row>
    <row r="68" spans="1:5" ht="15" customHeight="1">
      <c r="A68" s="16" t="s">
        <v>151</v>
      </c>
      <c r="B68" s="15" t="s">
        <v>152</v>
      </c>
      <c r="C68" s="21">
        <f>C70+C76+C69</f>
        <v>10656.9</v>
      </c>
      <c r="D68" s="21">
        <f>D70+D76</f>
        <v>734.9</v>
      </c>
      <c r="E68" s="21">
        <f>E70+E76</f>
        <v>66.65355039506892</v>
      </c>
    </row>
    <row r="69" spans="1:5" ht="37.5" customHeight="1">
      <c r="A69" s="16" t="s">
        <v>261</v>
      </c>
      <c r="B69" s="15"/>
      <c r="C69" s="21">
        <v>2780.5</v>
      </c>
      <c r="D69" s="21">
        <v>0</v>
      </c>
      <c r="E69" s="21"/>
    </row>
    <row r="70" spans="1:5" ht="47.25">
      <c r="A70" s="16" t="s">
        <v>153</v>
      </c>
      <c r="B70" s="15" t="s">
        <v>154</v>
      </c>
      <c r="C70" s="21">
        <f aca="true" t="shared" si="9" ref="C70:D74">C71</f>
        <v>2924</v>
      </c>
      <c r="D70" s="21">
        <f t="shared" si="9"/>
        <v>0</v>
      </c>
      <c r="E70" s="8">
        <f t="shared" si="8"/>
        <v>0</v>
      </c>
    </row>
    <row r="71" spans="1:5" ht="78.75">
      <c r="A71" s="16" t="s">
        <v>155</v>
      </c>
      <c r="B71" s="15" t="s">
        <v>156</v>
      </c>
      <c r="C71" s="21">
        <f>C72+C74</f>
        <v>2924</v>
      </c>
      <c r="D71" s="21">
        <f>D72+D74</f>
        <v>0</v>
      </c>
      <c r="E71" s="21">
        <f>E72+E74</f>
        <v>0</v>
      </c>
    </row>
    <row r="72" spans="1:5" ht="35.25" customHeight="1">
      <c r="A72" s="16" t="s">
        <v>157</v>
      </c>
      <c r="B72" s="15" t="s">
        <v>260</v>
      </c>
      <c r="C72" s="21">
        <f t="shared" si="9"/>
        <v>1462</v>
      </c>
      <c r="D72" s="21">
        <f t="shared" si="9"/>
        <v>0</v>
      </c>
      <c r="E72" s="8">
        <f t="shared" si="8"/>
        <v>0</v>
      </c>
    </row>
    <row r="73" spans="1:5" ht="31.5">
      <c r="A73" s="16" t="s">
        <v>69</v>
      </c>
      <c r="B73" s="15" t="s">
        <v>259</v>
      </c>
      <c r="C73" s="21">
        <v>1462</v>
      </c>
      <c r="D73" s="21">
        <v>0</v>
      </c>
      <c r="E73" s="8">
        <f t="shared" si="8"/>
        <v>0</v>
      </c>
    </row>
    <row r="74" spans="1:5" ht="35.25" customHeight="1">
      <c r="A74" s="16" t="s">
        <v>157</v>
      </c>
      <c r="B74" s="15" t="s">
        <v>258</v>
      </c>
      <c r="C74" s="21">
        <f t="shared" si="9"/>
        <v>1462</v>
      </c>
      <c r="D74" s="21">
        <f t="shared" si="9"/>
        <v>0</v>
      </c>
      <c r="E74" s="8">
        <f>D74/C74*100</f>
        <v>0</v>
      </c>
    </row>
    <row r="75" spans="1:5" ht="31.5">
      <c r="A75" s="16" t="s">
        <v>69</v>
      </c>
      <c r="B75" s="15" t="s">
        <v>257</v>
      </c>
      <c r="C75" s="21">
        <v>1462</v>
      </c>
      <c r="D75" s="21">
        <v>0</v>
      </c>
      <c r="E75" s="8">
        <f>D75/C75*100</f>
        <v>0</v>
      </c>
    </row>
    <row r="76" spans="1:5" ht="21" customHeight="1">
      <c r="A76" s="16" t="s">
        <v>146</v>
      </c>
      <c r="B76" s="15" t="s">
        <v>158</v>
      </c>
      <c r="C76" s="21">
        <v>4952.4</v>
      </c>
      <c r="D76" s="21">
        <v>734.9</v>
      </c>
      <c r="E76" s="21">
        <f>E77+E80+E82+E84+E86</f>
        <v>66.65355039506892</v>
      </c>
    </row>
    <row r="77" spans="1:6" ht="15.75" customHeight="1">
      <c r="A77" s="16" t="s">
        <v>159</v>
      </c>
      <c r="B77" s="15" t="s">
        <v>160</v>
      </c>
      <c r="C77" s="21">
        <v>0.1</v>
      </c>
      <c r="D77" s="21">
        <v>0.88</v>
      </c>
      <c r="E77" s="42">
        <f>E78+E79</f>
        <v>26.450363196125906</v>
      </c>
      <c r="F77" s="43"/>
    </row>
    <row r="78" spans="1:5" ht="31.5">
      <c r="A78" s="16" t="s">
        <v>69</v>
      </c>
      <c r="B78" s="15" t="s">
        <v>161</v>
      </c>
      <c r="C78" s="21">
        <v>949.9</v>
      </c>
      <c r="D78" s="21">
        <v>70.771</v>
      </c>
      <c r="E78" s="8">
        <f t="shared" si="8"/>
        <v>7.450363196125909</v>
      </c>
    </row>
    <row r="79" spans="1:5" ht="18" customHeight="1">
      <c r="A79" s="16" t="s">
        <v>79</v>
      </c>
      <c r="B79" s="15" t="s">
        <v>255</v>
      </c>
      <c r="C79" s="21">
        <v>0.1</v>
      </c>
      <c r="D79" s="21">
        <v>0.019</v>
      </c>
      <c r="E79" s="8">
        <f t="shared" si="8"/>
        <v>18.999999999999996</v>
      </c>
    </row>
    <row r="80" spans="1:5" ht="14.25" customHeight="1">
      <c r="A80" s="16" t="s">
        <v>162</v>
      </c>
      <c r="B80" s="15" t="s">
        <v>163</v>
      </c>
      <c r="C80" s="21">
        <f>C81</f>
        <v>150</v>
      </c>
      <c r="D80" s="21">
        <f>D81</f>
        <v>0</v>
      </c>
      <c r="E80" s="8">
        <f t="shared" si="8"/>
        <v>0</v>
      </c>
    </row>
    <row r="81" spans="1:5" ht="31.5">
      <c r="A81" s="16" t="s">
        <v>69</v>
      </c>
      <c r="B81" s="15" t="s">
        <v>164</v>
      </c>
      <c r="C81" s="21">
        <v>150</v>
      </c>
      <c r="D81" s="21">
        <v>0</v>
      </c>
      <c r="E81" s="8">
        <f t="shared" si="8"/>
        <v>0</v>
      </c>
    </row>
    <row r="82" spans="1:5" ht="17.25" customHeight="1">
      <c r="A82" s="16" t="s">
        <v>165</v>
      </c>
      <c r="B82" s="15" t="s">
        <v>166</v>
      </c>
      <c r="C82" s="21">
        <f>C83</f>
        <v>385</v>
      </c>
      <c r="D82" s="21">
        <f>D83</f>
        <v>30.2</v>
      </c>
      <c r="E82" s="8">
        <f t="shared" si="8"/>
        <v>7.844155844155844</v>
      </c>
    </row>
    <row r="83" spans="1:5" ht="31.5">
      <c r="A83" s="16" t="s">
        <v>69</v>
      </c>
      <c r="B83" s="15" t="s">
        <v>167</v>
      </c>
      <c r="C83" s="21">
        <v>385</v>
      </c>
      <c r="D83" s="21">
        <v>30.2</v>
      </c>
      <c r="E83" s="8">
        <f t="shared" si="8"/>
        <v>7.844155844155844</v>
      </c>
    </row>
    <row r="84" spans="1:5" ht="31.5">
      <c r="A84" s="16" t="s">
        <v>168</v>
      </c>
      <c r="B84" s="15" t="s">
        <v>169</v>
      </c>
      <c r="C84" s="21">
        <f>C85</f>
        <v>2827.4</v>
      </c>
      <c r="D84" s="21">
        <f>D85</f>
        <v>409.7</v>
      </c>
      <c r="E84" s="8">
        <f t="shared" si="8"/>
        <v>14.490344486100303</v>
      </c>
    </row>
    <row r="85" spans="1:5" ht="31.5">
      <c r="A85" s="16" t="s">
        <v>69</v>
      </c>
      <c r="B85" s="15" t="s">
        <v>170</v>
      </c>
      <c r="C85" s="21">
        <v>2827.4</v>
      </c>
      <c r="D85" s="21">
        <v>409.7</v>
      </c>
      <c r="E85" s="8">
        <f t="shared" si="8"/>
        <v>14.490344486100303</v>
      </c>
    </row>
    <row r="86" spans="1:5" ht="14.25" customHeight="1">
      <c r="A86" s="16" t="s">
        <v>171</v>
      </c>
      <c r="B86" s="15" t="s">
        <v>172</v>
      </c>
      <c r="C86" s="21">
        <f>C87</f>
        <v>990</v>
      </c>
      <c r="D86" s="21">
        <f>D87</f>
        <v>176.9</v>
      </c>
      <c r="E86" s="8">
        <f t="shared" si="8"/>
        <v>17.86868686868687</v>
      </c>
    </row>
    <row r="87" spans="1:5" ht="31.5">
      <c r="A87" s="16" t="s">
        <v>69</v>
      </c>
      <c r="B87" s="15" t="s">
        <v>173</v>
      </c>
      <c r="C87" s="21">
        <v>990</v>
      </c>
      <c r="D87" s="21">
        <v>176.9</v>
      </c>
      <c r="E87" s="8">
        <f t="shared" si="8"/>
        <v>17.86868686868687</v>
      </c>
    </row>
    <row r="88" spans="1:5" ht="21.75" customHeight="1">
      <c r="A88" s="14" t="s">
        <v>174</v>
      </c>
      <c r="B88" s="15" t="s">
        <v>175</v>
      </c>
      <c r="C88" s="21">
        <f aca="true" t="shared" si="10" ref="C88:D92">C89</f>
        <v>5089.9</v>
      </c>
      <c r="D88" s="21">
        <f t="shared" si="10"/>
        <v>1087.5</v>
      </c>
      <c r="E88" s="8">
        <f t="shared" si="8"/>
        <v>21.365842157999175</v>
      </c>
    </row>
    <row r="89" spans="1:5" ht="18.75" customHeight="1">
      <c r="A89" s="16" t="s">
        <v>176</v>
      </c>
      <c r="B89" s="15" t="s">
        <v>177</v>
      </c>
      <c r="C89" s="21">
        <f t="shared" si="10"/>
        <v>5089.9</v>
      </c>
      <c r="D89" s="21">
        <f t="shared" si="10"/>
        <v>1087.5</v>
      </c>
      <c r="E89" s="8">
        <f t="shared" si="8"/>
        <v>21.365842157999175</v>
      </c>
    </row>
    <row r="90" spans="1:5" ht="31.5">
      <c r="A90" s="16" t="s">
        <v>86</v>
      </c>
      <c r="B90" s="15" t="s">
        <v>178</v>
      </c>
      <c r="C90" s="21">
        <f t="shared" si="10"/>
        <v>5089.9</v>
      </c>
      <c r="D90" s="21">
        <f t="shared" si="10"/>
        <v>1087.5</v>
      </c>
      <c r="E90" s="8">
        <f t="shared" si="8"/>
        <v>21.365842157999175</v>
      </c>
    </row>
    <row r="91" spans="1:5" ht="15" customHeight="1">
      <c r="A91" s="16" t="s">
        <v>88</v>
      </c>
      <c r="B91" s="15" t="s">
        <v>179</v>
      </c>
      <c r="C91" s="21">
        <f t="shared" si="10"/>
        <v>5089.9</v>
      </c>
      <c r="D91" s="21">
        <f t="shared" si="10"/>
        <v>1087.5</v>
      </c>
      <c r="E91" s="8">
        <f t="shared" si="8"/>
        <v>21.365842157999175</v>
      </c>
    </row>
    <row r="92" spans="1:5" ht="78.75">
      <c r="A92" s="16" t="s">
        <v>90</v>
      </c>
      <c r="B92" s="15" t="s">
        <v>180</v>
      </c>
      <c r="C92" s="21">
        <f t="shared" si="10"/>
        <v>5089.9</v>
      </c>
      <c r="D92" s="21">
        <f t="shared" si="10"/>
        <v>1087.5</v>
      </c>
      <c r="E92" s="8">
        <f t="shared" si="8"/>
        <v>21.365842157999175</v>
      </c>
    </row>
    <row r="93" spans="1:5" ht="15" customHeight="1">
      <c r="A93" s="16" t="s">
        <v>92</v>
      </c>
      <c r="B93" s="15" t="s">
        <v>181</v>
      </c>
      <c r="C93" s="21">
        <v>5089.9</v>
      </c>
      <c r="D93" s="21">
        <v>1087.5</v>
      </c>
      <c r="E93" s="8">
        <f t="shared" si="8"/>
        <v>21.365842157999175</v>
      </c>
    </row>
    <row r="94" spans="1:5" ht="15.75" customHeight="1">
      <c r="A94" s="14" t="s">
        <v>182</v>
      </c>
      <c r="B94" s="15" t="s">
        <v>183</v>
      </c>
      <c r="C94" s="21">
        <f aca="true" t="shared" si="11" ref="C94:D98">C95</f>
        <v>200</v>
      </c>
      <c r="D94" s="21">
        <v>38.4</v>
      </c>
      <c r="E94" s="8">
        <f t="shared" si="8"/>
        <v>19.2</v>
      </c>
    </row>
    <row r="95" spans="1:5" ht="18" customHeight="1">
      <c r="A95" s="16" t="s">
        <v>184</v>
      </c>
      <c r="B95" s="15" t="s">
        <v>185</v>
      </c>
      <c r="C95" s="21">
        <f t="shared" si="11"/>
        <v>200</v>
      </c>
      <c r="D95" s="21">
        <f t="shared" si="11"/>
        <v>38.4</v>
      </c>
      <c r="E95" s="8">
        <f t="shared" si="8"/>
        <v>19.2</v>
      </c>
    </row>
    <row r="96" spans="1:5" ht="15" customHeight="1">
      <c r="A96" s="16" t="s">
        <v>186</v>
      </c>
      <c r="B96" s="15" t="s">
        <v>187</v>
      </c>
      <c r="C96" s="21">
        <f t="shared" si="11"/>
        <v>200</v>
      </c>
      <c r="D96" s="21">
        <f t="shared" si="11"/>
        <v>38.4</v>
      </c>
      <c r="E96" s="8">
        <f t="shared" si="8"/>
        <v>19.2</v>
      </c>
    </row>
    <row r="97" spans="1:5" ht="17.25" customHeight="1">
      <c r="A97" s="16" t="s">
        <v>188</v>
      </c>
      <c r="B97" s="15" t="s">
        <v>189</v>
      </c>
      <c r="C97" s="21">
        <f t="shared" si="11"/>
        <v>200</v>
      </c>
      <c r="D97" s="21">
        <f t="shared" si="11"/>
        <v>38.4</v>
      </c>
      <c r="E97" s="8">
        <f t="shared" si="8"/>
        <v>19.2</v>
      </c>
    </row>
    <row r="98" spans="1:5" ht="31.5">
      <c r="A98" s="16" t="s">
        <v>190</v>
      </c>
      <c r="B98" s="15" t="s">
        <v>191</v>
      </c>
      <c r="C98" s="21">
        <f t="shared" si="11"/>
        <v>200</v>
      </c>
      <c r="D98" s="21">
        <f t="shared" si="11"/>
        <v>38.4</v>
      </c>
      <c r="E98" s="8">
        <f t="shared" si="8"/>
        <v>19.2</v>
      </c>
    </row>
    <row r="99" spans="1:5" ht="31.5">
      <c r="A99" s="16" t="s">
        <v>69</v>
      </c>
      <c r="B99" s="15" t="s">
        <v>192</v>
      </c>
      <c r="C99" s="21">
        <v>200</v>
      </c>
      <c r="D99" s="21">
        <v>38.4</v>
      </c>
      <c r="E99" s="8">
        <f t="shared" si="8"/>
        <v>19.2</v>
      </c>
    </row>
    <row r="100" spans="1:5" ht="15.75">
      <c r="A100" s="16" t="s">
        <v>193</v>
      </c>
      <c r="B100" s="15" t="s">
        <v>7</v>
      </c>
      <c r="C100" s="21">
        <v>0</v>
      </c>
      <c r="D100" s="21">
        <f>D10-Доходы!D11</f>
        <v>-607</v>
      </c>
      <c r="E100" s="15" t="s">
        <v>7</v>
      </c>
    </row>
    <row r="101" spans="1:5" ht="12.75">
      <c r="A101" s="5"/>
      <c r="B101" s="9"/>
      <c r="C101" s="10"/>
      <c r="D101" s="10"/>
      <c r="E101" s="10"/>
    </row>
  </sheetData>
  <sheetProtection/>
  <mergeCells count="1">
    <mergeCell ref="A7:D7"/>
  </mergeCells>
  <printOptions/>
  <pageMargins left="0.25" right="0.25" top="0.75" bottom="0.75" header="0.3" footer="0.3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0" zoomScaleNormal="80" zoomScalePageLayoutView="0" workbookViewId="0" topLeftCell="A1">
      <selection activeCell="A7" sqref="A7:E7"/>
    </sheetView>
  </sheetViews>
  <sheetFormatPr defaultColWidth="9.140625" defaultRowHeight="12.75"/>
  <cols>
    <col min="1" max="1" width="65.00390625" style="0" customWidth="1"/>
    <col min="2" max="2" width="8.140625" style="0" customWidth="1"/>
    <col min="3" max="3" width="8.421875" style="0" customWidth="1"/>
    <col min="4" max="4" width="16.00390625" style="0" customWidth="1"/>
    <col min="5" max="5" width="13.57421875" style="0" customWidth="1"/>
    <col min="6" max="6" width="7.140625" style="0" customWidth="1"/>
  </cols>
  <sheetData>
    <row r="1" spans="1:6" ht="15.75">
      <c r="A1" s="4"/>
      <c r="B1" s="4"/>
      <c r="C1" s="4"/>
      <c r="D1" s="4" t="s">
        <v>234</v>
      </c>
      <c r="E1" s="4"/>
      <c r="F1" s="4"/>
    </row>
    <row r="2" spans="1:6" ht="15.75">
      <c r="A2" s="4"/>
      <c r="B2" s="4"/>
      <c r="C2" s="4"/>
      <c r="D2" s="4" t="s">
        <v>218</v>
      </c>
      <c r="E2" s="4"/>
      <c r="F2" s="4"/>
    </row>
    <row r="3" spans="1:6" ht="15.75">
      <c r="A3" s="4"/>
      <c r="B3" s="4"/>
      <c r="C3" s="4"/>
      <c r="D3" s="4" t="s">
        <v>219</v>
      </c>
      <c r="E3" s="4"/>
      <c r="F3" s="4"/>
    </row>
    <row r="4" spans="1:6" ht="15.75">
      <c r="A4" s="4"/>
      <c r="B4" s="4"/>
      <c r="C4" s="4"/>
      <c r="D4" s="4" t="s">
        <v>220</v>
      </c>
      <c r="E4" s="4"/>
      <c r="F4" s="4"/>
    </row>
    <row r="5" spans="1:6" ht="15.75">
      <c r="A5" s="4"/>
      <c r="B5" s="4"/>
      <c r="C5" s="4"/>
      <c r="D5" s="4" t="s">
        <v>265</v>
      </c>
      <c r="E5" s="4"/>
      <c r="F5" s="4"/>
    </row>
    <row r="6" spans="1:6" ht="15.75">
      <c r="A6" s="4"/>
      <c r="B6" s="4"/>
      <c r="C6" s="4"/>
      <c r="D6" s="4"/>
      <c r="E6" s="4"/>
      <c r="F6" s="4"/>
    </row>
    <row r="7" spans="1:6" ht="37.5" customHeight="1">
      <c r="A7" s="44" t="s">
        <v>266</v>
      </c>
      <c r="B7" s="44"/>
      <c r="C7" s="44"/>
      <c r="D7" s="44"/>
      <c r="E7" s="44"/>
      <c r="F7" s="4"/>
    </row>
    <row r="8" spans="1:6" ht="15" customHeight="1">
      <c r="A8" s="6"/>
      <c r="B8" s="6"/>
      <c r="C8" s="6"/>
      <c r="D8" s="6"/>
      <c r="E8" s="6"/>
      <c r="F8" s="4"/>
    </row>
    <row r="9" spans="1:6" ht="71.25" customHeight="1">
      <c r="A9" s="18" t="s">
        <v>1</v>
      </c>
      <c r="B9" s="18" t="s">
        <v>237</v>
      </c>
      <c r="C9" s="18" t="s">
        <v>238</v>
      </c>
      <c r="D9" s="18" t="s">
        <v>3</v>
      </c>
      <c r="E9" s="27" t="s">
        <v>4</v>
      </c>
      <c r="F9" s="7" t="s">
        <v>222</v>
      </c>
    </row>
    <row r="10" spans="1:9" ht="18" customHeight="1">
      <c r="A10" s="28" t="s">
        <v>60</v>
      </c>
      <c r="B10" s="29" t="s">
        <v>239</v>
      </c>
      <c r="C10" s="29" t="s">
        <v>240</v>
      </c>
      <c r="D10" s="32">
        <f>D11+D12+D13+D14+D15</f>
        <v>6003.4</v>
      </c>
      <c r="E10" s="32">
        <f>E11+E12+E13+E14+E15</f>
        <v>1238.9</v>
      </c>
      <c r="F10" s="8">
        <f aca="true" t="shared" si="0" ref="F10:F22">E10/D10*100</f>
        <v>20.63663923776527</v>
      </c>
      <c r="G10" s="34"/>
      <c r="H10" s="34">
        <f>D10+D16+D18+D21+D24+D26</f>
        <v>27698.5</v>
      </c>
      <c r="I10" s="34">
        <f>E10+E16+E18+E21+E24+E26</f>
        <v>4008.1000000000004</v>
      </c>
    </row>
    <row r="11" spans="1:6" ht="47.25">
      <c r="A11" s="20" t="s">
        <v>61</v>
      </c>
      <c r="B11" s="29" t="s">
        <v>239</v>
      </c>
      <c r="C11" s="29" t="s">
        <v>242</v>
      </c>
      <c r="D11" s="32">
        <v>2</v>
      </c>
      <c r="E11" s="33">
        <v>0</v>
      </c>
      <c r="F11" s="8">
        <f t="shared" si="0"/>
        <v>0</v>
      </c>
    </row>
    <row r="12" spans="1:6" ht="47.25" customHeight="1">
      <c r="A12" s="20" t="s">
        <v>71</v>
      </c>
      <c r="B12" s="29" t="s">
        <v>239</v>
      </c>
      <c r="C12" s="29" t="s">
        <v>241</v>
      </c>
      <c r="D12" s="32">
        <v>3149.2</v>
      </c>
      <c r="E12" s="32">
        <v>672.3</v>
      </c>
      <c r="F12" s="8">
        <f t="shared" si="0"/>
        <v>21.34827892798171</v>
      </c>
    </row>
    <row r="13" spans="1:6" ht="47.25">
      <c r="A13" s="20" t="s">
        <v>84</v>
      </c>
      <c r="B13" s="29" t="s">
        <v>239</v>
      </c>
      <c r="C13" s="29" t="s">
        <v>243</v>
      </c>
      <c r="D13" s="32">
        <v>12</v>
      </c>
      <c r="E13" s="32">
        <v>0</v>
      </c>
      <c r="F13" s="8">
        <f t="shared" si="0"/>
        <v>0</v>
      </c>
    </row>
    <row r="14" spans="1:6" ht="18" customHeight="1">
      <c r="A14" s="20" t="s">
        <v>94</v>
      </c>
      <c r="B14" s="29" t="s">
        <v>239</v>
      </c>
      <c r="C14" s="29" t="s">
        <v>244</v>
      </c>
      <c r="D14" s="32">
        <v>10</v>
      </c>
      <c r="E14" s="32">
        <v>0</v>
      </c>
      <c r="F14" s="8">
        <f t="shared" si="0"/>
        <v>0</v>
      </c>
    </row>
    <row r="15" spans="1:6" ht="15.75" customHeight="1">
      <c r="A15" s="20" t="s">
        <v>102</v>
      </c>
      <c r="B15" s="29" t="s">
        <v>239</v>
      </c>
      <c r="C15" s="29" t="s">
        <v>245</v>
      </c>
      <c r="D15" s="32">
        <v>2830.2</v>
      </c>
      <c r="E15" s="32">
        <v>566.6</v>
      </c>
      <c r="F15" s="8">
        <f t="shared" si="0"/>
        <v>20.01978658752032</v>
      </c>
    </row>
    <row r="16" spans="1:6" ht="14.25" customHeight="1">
      <c r="A16" s="30" t="s">
        <v>112</v>
      </c>
      <c r="B16" s="29" t="s">
        <v>246</v>
      </c>
      <c r="C16" s="29" t="s">
        <v>240</v>
      </c>
      <c r="D16" s="32">
        <f>D17</f>
        <v>792.3</v>
      </c>
      <c r="E16" s="32">
        <f>E17</f>
        <v>174.4</v>
      </c>
      <c r="F16" s="8">
        <f t="shared" si="0"/>
        <v>22.011864192856244</v>
      </c>
    </row>
    <row r="17" spans="1:6" ht="18" customHeight="1">
      <c r="A17" s="20" t="s">
        <v>114</v>
      </c>
      <c r="B17" s="29" t="s">
        <v>246</v>
      </c>
      <c r="C17" s="29" t="s">
        <v>242</v>
      </c>
      <c r="D17" s="32">
        <v>792.3</v>
      </c>
      <c r="E17" s="32">
        <v>174.4</v>
      </c>
      <c r="F17" s="8">
        <f t="shared" si="0"/>
        <v>22.011864192856244</v>
      </c>
    </row>
    <row r="18" spans="1:6" ht="18.75" customHeight="1">
      <c r="A18" s="30" t="s">
        <v>122</v>
      </c>
      <c r="B18" s="29" t="s">
        <v>241</v>
      </c>
      <c r="C18" s="29" t="s">
        <v>240</v>
      </c>
      <c r="D18" s="32">
        <f>D19+D20</f>
        <v>4856</v>
      </c>
      <c r="E18" s="32">
        <f>E19+E20</f>
        <v>726.9</v>
      </c>
      <c r="F18" s="8">
        <f t="shared" si="0"/>
        <v>14.969110378912683</v>
      </c>
    </row>
    <row r="19" spans="1:6" ht="20.25" customHeight="1">
      <c r="A19" s="20" t="s">
        <v>124</v>
      </c>
      <c r="B19" s="29" t="s">
        <v>241</v>
      </c>
      <c r="C19" s="29" t="s">
        <v>247</v>
      </c>
      <c r="D19" s="32">
        <v>1</v>
      </c>
      <c r="E19" s="32">
        <v>0</v>
      </c>
      <c r="F19" s="8">
        <f t="shared" si="0"/>
        <v>0</v>
      </c>
    </row>
    <row r="20" spans="1:6" ht="16.5" customHeight="1">
      <c r="A20" s="20" t="s">
        <v>132</v>
      </c>
      <c r="B20" s="29" t="s">
        <v>241</v>
      </c>
      <c r="C20" s="29" t="s">
        <v>248</v>
      </c>
      <c r="D20" s="32">
        <v>4855</v>
      </c>
      <c r="E20" s="32">
        <v>726.9</v>
      </c>
      <c r="F20" s="8">
        <f t="shared" si="0"/>
        <v>14.97219361483007</v>
      </c>
    </row>
    <row r="21" spans="1:6" ht="16.5" customHeight="1">
      <c r="A21" s="30" t="s">
        <v>140</v>
      </c>
      <c r="B21" s="29" t="s">
        <v>249</v>
      </c>
      <c r="C21" s="29" t="s">
        <v>240</v>
      </c>
      <c r="D21" s="32">
        <f>D22+D23</f>
        <v>10756.9</v>
      </c>
      <c r="E21" s="32">
        <f>E22+E23</f>
        <v>742.1</v>
      </c>
      <c r="F21" s="8">
        <f t="shared" si="0"/>
        <v>6.898827729178482</v>
      </c>
    </row>
    <row r="22" spans="1:6" ht="18" customHeight="1">
      <c r="A22" s="20" t="s">
        <v>142</v>
      </c>
      <c r="B22" s="29" t="s">
        <v>249</v>
      </c>
      <c r="C22" s="29" t="s">
        <v>239</v>
      </c>
      <c r="D22" s="32">
        <v>100</v>
      </c>
      <c r="E22" s="32">
        <v>7.2</v>
      </c>
      <c r="F22" s="8">
        <f t="shared" si="0"/>
        <v>7.200000000000001</v>
      </c>
    </row>
    <row r="23" spans="1:6" ht="17.25" customHeight="1">
      <c r="A23" s="20" t="s">
        <v>151</v>
      </c>
      <c r="B23" s="29" t="s">
        <v>249</v>
      </c>
      <c r="C23" s="29" t="s">
        <v>242</v>
      </c>
      <c r="D23" s="32">
        <v>10656.9</v>
      </c>
      <c r="E23" s="32">
        <v>734.9</v>
      </c>
      <c r="F23" s="8">
        <f>E23/D23*100</f>
        <v>6.896001651512165</v>
      </c>
    </row>
    <row r="24" spans="1:6" ht="15" customHeight="1">
      <c r="A24" s="30" t="s">
        <v>174</v>
      </c>
      <c r="B24" s="29" t="s">
        <v>247</v>
      </c>
      <c r="C24" s="29" t="s">
        <v>240</v>
      </c>
      <c r="D24" s="32">
        <f>D25</f>
        <v>5089.9</v>
      </c>
      <c r="E24" s="32">
        <f>E25</f>
        <v>1087.5</v>
      </c>
      <c r="F24" s="8">
        <f>E24/D24*100</f>
        <v>21.365842157999175</v>
      </c>
    </row>
    <row r="25" spans="1:6" ht="19.5" customHeight="1">
      <c r="A25" s="20" t="s">
        <v>176</v>
      </c>
      <c r="B25" s="29" t="s">
        <v>247</v>
      </c>
      <c r="C25" s="29" t="s">
        <v>239</v>
      </c>
      <c r="D25" s="32">
        <v>5089.9</v>
      </c>
      <c r="E25" s="32">
        <v>1087.5</v>
      </c>
      <c r="F25" s="8">
        <f>E25/D25*100</f>
        <v>21.365842157999175</v>
      </c>
    </row>
    <row r="26" spans="1:6" ht="17.25" customHeight="1">
      <c r="A26" s="30" t="s">
        <v>182</v>
      </c>
      <c r="B26" s="29" t="s">
        <v>244</v>
      </c>
      <c r="C26" s="29" t="s">
        <v>240</v>
      </c>
      <c r="D26" s="32">
        <f>D27</f>
        <v>200</v>
      </c>
      <c r="E26" s="32">
        <f>E27</f>
        <v>38.3</v>
      </c>
      <c r="F26" s="8">
        <f>E26/D26*100</f>
        <v>19.15</v>
      </c>
    </row>
    <row r="27" spans="1:6" ht="21.75" customHeight="1" thickBot="1">
      <c r="A27" s="20" t="s">
        <v>184</v>
      </c>
      <c r="B27" s="29" t="s">
        <v>244</v>
      </c>
      <c r="C27" s="29" t="s">
        <v>246</v>
      </c>
      <c r="D27" s="32">
        <v>200</v>
      </c>
      <c r="E27" s="32">
        <v>38.3</v>
      </c>
      <c r="F27" s="8">
        <f>E27/D27*100</f>
        <v>19.15</v>
      </c>
    </row>
    <row r="28" spans="1:6" ht="12.75">
      <c r="A28" s="1"/>
      <c r="B28" s="2"/>
      <c r="C28" s="2"/>
      <c r="D28" s="3"/>
      <c r="E28" s="3"/>
      <c r="F28" s="3"/>
    </row>
  </sheetData>
  <sheetProtection/>
  <mergeCells count="1">
    <mergeCell ref="A7:E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60" zoomScaleNormal="60" zoomScalePageLayoutView="0" workbookViewId="0" topLeftCell="A1">
      <selection activeCell="J9" sqref="J9"/>
    </sheetView>
  </sheetViews>
  <sheetFormatPr defaultColWidth="9.140625" defaultRowHeight="12.75"/>
  <cols>
    <col min="1" max="1" width="71.421875" style="0" customWidth="1"/>
    <col min="2" max="2" width="25.8515625" style="0" customWidth="1"/>
    <col min="3" max="3" width="16.57421875" style="0" customWidth="1"/>
    <col min="4" max="4" width="23.00390625" style="0" customWidth="1"/>
  </cols>
  <sheetData>
    <row r="1" spans="1:4" ht="15.75">
      <c r="A1" s="4"/>
      <c r="B1" s="4"/>
      <c r="C1" s="4"/>
      <c r="D1" s="4" t="s">
        <v>236</v>
      </c>
    </row>
    <row r="2" spans="1:4" ht="15.75">
      <c r="A2" s="4"/>
      <c r="B2" s="4"/>
      <c r="C2" s="4"/>
      <c r="D2" s="4" t="s">
        <v>218</v>
      </c>
    </row>
    <row r="3" spans="1:4" ht="15.75">
      <c r="A3" s="4"/>
      <c r="B3" s="4"/>
      <c r="C3" s="4"/>
      <c r="D3" s="4" t="s">
        <v>219</v>
      </c>
    </row>
    <row r="4" spans="1:4" ht="15.75">
      <c r="A4" s="4"/>
      <c r="B4" s="4"/>
      <c r="C4" s="4"/>
      <c r="D4" s="4" t="s">
        <v>220</v>
      </c>
    </row>
    <row r="5" spans="1:4" ht="15.75">
      <c r="A5" s="4"/>
      <c r="B5" s="4"/>
      <c r="C5" s="4"/>
      <c r="D5" s="4" t="s">
        <v>265</v>
      </c>
    </row>
    <row r="6" spans="1:4" ht="15.75">
      <c r="A6" s="4"/>
      <c r="B6" s="4"/>
      <c r="C6" s="4"/>
      <c r="D6" s="4"/>
    </row>
    <row r="7" spans="1:4" ht="42.75" customHeight="1">
      <c r="A7" s="46" t="s">
        <v>225</v>
      </c>
      <c r="B7" s="45"/>
      <c r="C7" s="45"/>
      <c r="D7" s="45"/>
    </row>
    <row r="8" spans="1:4" ht="15.75">
      <c r="A8" s="17"/>
      <c r="B8" s="22"/>
      <c r="C8" s="22"/>
      <c r="D8" s="22"/>
    </row>
    <row r="9" spans="1:4" ht="88.5" customHeight="1">
      <c r="A9" s="18" t="s">
        <v>1</v>
      </c>
      <c r="B9" s="18" t="s">
        <v>194</v>
      </c>
      <c r="C9" s="18" t="s">
        <v>3</v>
      </c>
      <c r="D9" s="18" t="s">
        <v>4</v>
      </c>
    </row>
    <row r="10" spans="1:4" ht="16.5" thickBot="1">
      <c r="A10" s="23" t="s">
        <v>5</v>
      </c>
      <c r="B10" s="19">
        <v>2</v>
      </c>
      <c r="C10" s="19">
        <v>3</v>
      </c>
      <c r="D10" s="19">
        <v>4</v>
      </c>
    </row>
    <row r="11" spans="1:4" ht="15.75">
      <c r="A11" s="16" t="s">
        <v>195</v>
      </c>
      <c r="B11" s="24" t="s">
        <v>7</v>
      </c>
      <c r="C11" s="35" t="s">
        <v>196</v>
      </c>
      <c r="D11" s="35">
        <v>606.7</v>
      </c>
    </row>
    <row r="12" spans="1:4" ht="15.75">
      <c r="A12" s="16" t="s">
        <v>8</v>
      </c>
      <c r="B12" s="25"/>
      <c r="C12" s="36"/>
      <c r="D12" s="36"/>
    </row>
    <row r="13" spans="1:4" ht="36" customHeight="1">
      <c r="A13" s="16" t="s">
        <v>226</v>
      </c>
      <c r="B13" s="26" t="s">
        <v>228</v>
      </c>
      <c r="C13" s="35"/>
      <c r="D13" s="35"/>
    </row>
    <row r="14" spans="1:4" ht="47.25">
      <c r="A14" s="16" t="s">
        <v>227</v>
      </c>
      <c r="B14" s="26" t="s">
        <v>229</v>
      </c>
      <c r="C14" s="36"/>
      <c r="D14" s="36"/>
    </row>
    <row r="15" spans="1:4" ht="47.25">
      <c r="A15" s="16" t="s">
        <v>230</v>
      </c>
      <c r="B15" s="26" t="s">
        <v>231</v>
      </c>
      <c r="C15" s="35"/>
      <c r="D15" s="35"/>
    </row>
    <row r="16" spans="1:4" ht="47.25">
      <c r="A16" s="16" t="s">
        <v>232</v>
      </c>
      <c r="B16" s="26" t="s">
        <v>233</v>
      </c>
      <c r="C16" s="35"/>
      <c r="D16" s="35"/>
    </row>
    <row r="17" spans="1:4" ht="17.25" customHeight="1">
      <c r="A17" s="16" t="s">
        <v>197</v>
      </c>
      <c r="B17" s="24" t="s">
        <v>198</v>
      </c>
      <c r="C17" s="35"/>
      <c r="D17" s="35">
        <f>D11</f>
        <v>606.7</v>
      </c>
    </row>
    <row r="18" spans="1:4" ht="19.5" customHeight="1">
      <c r="A18" s="16" t="s">
        <v>199</v>
      </c>
      <c r="B18" s="24" t="s">
        <v>200</v>
      </c>
      <c r="C18" s="35"/>
      <c r="D18" s="35">
        <f>D11</f>
        <v>606.7</v>
      </c>
    </row>
    <row r="19" spans="1:4" ht="16.5" customHeight="1">
      <c r="A19" s="16" t="s">
        <v>201</v>
      </c>
      <c r="B19" s="24" t="s">
        <v>202</v>
      </c>
      <c r="C19" s="35">
        <f aca="true" t="shared" si="0" ref="C19:D21">C20</f>
        <v>-22199.1</v>
      </c>
      <c r="D19" s="35">
        <f t="shared" si="0"/>
        <v>-4008.4</v>
      </c>
    </row>
    <row r="20" spans="1:4" ht="18" customHeight="1">
      <c r="A20" s="16" t="s">
        <v>203</v>
      </c>
      <c r="B20" s="24" t="s">
        <v>204</v>
      </c>
      <c r="C20" s="35">
        <f t="shared" si="0"/>
        <v>-22199.1</v>
      </c>
      <c r="D20" s="35">
        <f t="shared" si="0"/>
        <v>-4008.4</v>
      </c>
    </row>
    <row r="21" spans="1:4" ht="18" customHeight="1">
      <c r="A21" s="16" t="s">
        <v>205</v>
      </c>
      <c r="B21" s="24" t="s">
        <v>206</v>
      </c>
      <c r="C21" s="35">
        <f t="shared" si="0"/>
        <v>-22199.1</v>
      </c>
      <c r="D21" s="35">
        <f t="shared" si="0"/>
        <v>-4008.4</v>
      </c>
    </row>
    <row r="22" spans="1:4" ht="20.25" customHeight="1">
      <c r="A22" s="16" t="s">
        <v>207</v>
      </c>
      <c r="B22" s="24" t="s">
        <v>208</v>
      </c>
      <c r="C22" s="35">
        <v>-22199.1</v>
      </c>
      <c r="D22" s="35">
        <v>-4008.4</v>
      </c>
    </row>
    <row r="23" spans="1:4" ht="18" customHeight="1">
      <c r="A23" s="16" t="s">
        <v>209</v>
      </c>
      <c r="B23" s="24" t="s">
        <v>210</v>
      </c>
      <c r="C23" s="35">
        <f aca="true" t="shared" si="1" ref="C23:D25">C24</f>
        <v>22199.1</v>
      </c>
      <c r="D23" s="35">
        <f t="shared" si="1"/>
        <v>4615.1</v>
      </c>
    </row>
    <row r="24" spans="1:4" ht="16.5" customHeight="1">
      <c r="A24" s="16" t="s">
        <v>211</v>
      </c>
      <c r="B24" s="24" t="s">
        <v>212</v>
      </c>
      <c r="C24" s="35">
        <f t="shared" si="1"/>
        <v>22199.1</v>
      </c>
      <c r="D24" s="35">
        <f t="shared" si="1"/>
        <v>4615.1</v>
      </c>
    </row>
    <row r="25" spans="1:4" ht="18.75" customHeight="1">
      <c r="A25" s="16" t="s">
        <v>213</v>
      </c>
      <c r="B25" s="24" t="s">
        <v>214</v>
      </c>
      <c r="C25" s="35">
        <f t="shared" si="1"/>
        <v>22199.1</v>
      </c>
      <c r="D25" s="35">
        <f t="shared" si="1"/>
        <v>4615.1</v>
      </c>
    </row>
    <row r="26" spans="1:4" ht="33.75" customHeight="1" thickBot="1">
      <c r="A26" s="16" t="s">
        <v>215</v>
      </c>
      <c r="B26" s="24" t="s">
        <v>216</v>
      </c>
      <c r="C26" s="35">
        <v>22199.1</v>
      </c>
      <c r="D26" s="35">
        <v>4615.1</v>
      </c>
    </row>
    <row r="27" spans="1:4" ht="12.75">
      <c r="A27" s="5"/>
      <c r="B27" s="2"/>
      <c r="C27" s="3"/>
      <c r="D27" s="3"/>
    </row>
  </sheetData>
  <sheetProtection/>
  <mergeCells count="1">
    <mergeCell ref="A7:D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№1</cp:lastModifiedBy>
  <cp:lastPrinted>2022-08-10T02:15:38Z</cp:lastPrinted>
  <dcterms:modified xsi:type="dcterms:W3CDTF">2023-11-02T07:47:04Z</dcterms:modified>
  <cp:category/>
  <cp:version/>
  <cp:contentType/>
  <cp:contentStatus/>
</cp:coreProperties>
</file>